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95" windowHeight="13590" activeTab="6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</sheets>
  <definedNames>
    <definedName name="_xlnm.Print_Area" localSheetId="4">Лист5!$A$1:$K$34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5" l="1"/>
  <c r="I30" i="5" l="1"/>
  <c r="C8" i="4" l="1"/>
  <c r="I11" i="5" l="1"/>
  <c r="J13" i="5" l="1"/>
  <c r="K13" i="5"/>
  <c r="J14" i="5"/>
  <c r="K14" i="5"/>
  <c r="J15" i="5"/>
  <c r="K15" i="5"/>
  <c r="I14" i="5"/>
  <c r="I15" i="5"/>
  <c r="I13" i="5"/>
  <c r="I9" i="5"/>
  <c r="I10" i="5"/>
  <c r="J18" i="5"/>
  <c r="K18" i="5"/>
  <c r="I18" i="5"/>
  <c r="J17" i="5" l="1"/>
  <c r="K17" i="5"/>
  <c r="J9" i="5" l="1"/>
  <c r="K9" i="5"/>
  <c r="J10" i="5"/>
  <c r="K10" i="5"/>
  <c r="J8" i="5"/>
  <c r="K8" i="5"/>
  <c r="J34" i="5"/>
  <c r="K34" i="5"/>
  <c r="I34" i="5"/>
  <c r="J21" i="5"/>
  <c r="K21" i="5"/>
  <c r="K12" i="5" l="1"/>
  <c r="J12" i="5"/>
  <c r="K16" i="5" l="1"/>
  <c r="J16" i="5"/>
  <c r="I16" i="5"/>
  <c r="I17" i="5"/>
  <c r="J19" i="5" l="1"/>
  <c r="J20" i="5"/>
  <c r="J22" i="5" s="1"/>
  <c r="K19" i="5"/>
  <c r="K20" i="5" s="1"/>
  <c r="K22" i="5" s="1"/>
  <c r="I8" i="5"/>
  <c r="I20" i="5" l="1"/>
  <c r="E8" i="4"/>
  <c r="D8" i="4"/>
  <c r="I21" i="5" l="1"/>
  <c r="I22" i="5" s="1"/>
  <c r="K31" i="5"/>
  <c r="J31" i="5"/>
  <c r="K33" i="5" l="1"/>
  <c r="J33" i="5"/>
  <c r="I33" i="5"/>
  <c r="H32" i="5" l="1"/>
  <c r="G32" i="5"/>
  <c r="D24" i="1" l="1"/>
  <c r="E24" i="1"/>
  <c r="C24" i="1"/>
</calcChain>
</file>

<file path=xl/sharedStrings.xml><?xml version="1.0" encoding="utf-8"?>
<sst xmlns="http://schemas.openxmlformats.org/spreadsheetml/2006/main" count="269" uniqueCount="116">
  <si>
    <t>Наименование показателя</t>
  </si>
  <si>
    <t>Код</t>
  </si>
  <si>
    <t>строки</t>
  </si>
  <si>
    <t>Сумма, руб</t>
  </si>
  <si>
    <t>Задолженность по доходам (дебиторская задолженность по доходам) на начало года</t>
  </si>
  <si>
    <t>Полученные предварительные платежи (авансы) по контрактам (договорам) (кредиторская задолженность по доходам) на начало года</t>
  </si>
  <si>
    <t>Доходы от собственности, всего</t>
  </si>
  <si>
    <t>в том числе:</t>
  </si>
  <si>
    <t>доходы, получаемые в виде арендной либо иной платы за передачу в возмездное пользование муниципального имущества</t>
  </si>
  <si>
    <t>плата по соглашениям об установлении сервитута</t>
  </si>
  <si>
    <t>доходы в виде процентов по депозитам автономных учреждений в кредитных организациях</t>
  </si>
  <si>
    <t>доходы в виде процентов по остаткам средств на счетах автономных учреждений в кредитных организациях</t>
  </si>
  <si>
    <t>проценты, полученные от предоставления займов</t>
  </si>
  <si>
    <t>проценты по иным финансовым инструментам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</si>
  <si>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бюджетным и автономным учреждениям</t>
  </si>
  <si>
    <t>доходы от распоряжения правами на результаты интеллектуальной деятельности и средствами индивидуализации</t>
  </si>
  <si>
    <t>прочие поступления от использования имущества, находящегося в оперативном управлении бюджетных и автономных учреждений</t>
  </si>
  <si>
    <t>Задолженность по доходам (дебиторская задолженность по доходам) на конец года</t>
  </si>
  <si>
    <t>Полученные предварительные платежи (авансы) по контрактам (договорам) (кредиторская задолженность по доходам) на конец года</t>
  </si>
  <si>
    <t>Планируемые поступления доходов от собственности (с.0100 - с.0200 с. + 0300 - с. 0400 + с. 0500)</t>
  </si>
  <si>
    <t>Приложение № 2 к Порядку</t>
  </si>
  <si>
    <t xml:space="preserve">Расчеты (обоснования) к плану финансово-хозяйственной деятельности муниципального учреждения по поступлениям </t>
  </si>
  <si>
    <t>1. Обоснование (расчет) плановых показателей поступлений доходов  по статье 120 «Доходы от собственности» аналитической группы подвида доходов бюджетов</t>
  </si>
  <si>
    <t>Наименование объекта</t>
  </si>
  <si>
    <t>Плата (тариф) арендной платы за единицу площади (объект), руб</t>
  </si>
  <si>
    <t>Планируемый объем предоставления имущества в аренду (в натуральных показателях)</t>
  </si>
  <si>
    <t>Объем планируемых поступлений, руб</t>
  </si>
  <si>
    <t>Недвижимое имущество, всего</t>
  </si>
  <si>
    <t>х</t>
  </si>
  <si>
    <t>Движимое имущество, всего</t>
  </si>
  <si>
    <t xml:space="preserve">в том числе: </t>
  </si>
  <si>
    <t>Итого</t>
  </si>
  <si>
    <t>среднегодовой объем средств, на которые начисляются проценты</t>
  </si>
  <si>
    <t>сумма доходов в виде процентов</t>
  </si>
  <si>
    <t>1.1.2. Расчет доходов в виде процентов по депозитам автономных учреждений в кредитных организациях</t>
  </si>
  <si>
    <t>Наименование показателя                  (вид договора)</t>
  </si>
  <si>
    <t>Код строки</t>
  </si>
  <si>
    <t>ставка размещения                      %</t>
  </si>
  <si>
    <t>Размер прибыли на акцию (долю участия)</t>
  </si>
  <si>
    <t>Количество акций (размер участия, доля)</t>
  </si>
  <si>
    <t>Общий объем планируемых поступлений дивидендов (прибыли на долю участия)</t>
  </si>
  <si>
    <t>Поступления в виде прибыли, приходящейся на доли в уставных (складочных) капиталах хозяйственных товариществ и обществ, дивидендов по акциям, принадлежащим бюджетным и автономным учреждениям, всего</t>
  </si>
  <si>
    <t>X</t>
  </si>
  <si>
    <t>2. Расчет плановых поступлений в виде прибыли, приходящейся на доли в уставных (складочных) капиталах хозяйственных товариществ и обществ, или дивидендов по акциям, принадлежащим бюджетным и автономным учреждениям</t>
  </si>
  <si>
    <t>Доходы от оказания услуг, выполнения работ, компенсация затрат учреждения</t>
  </si>
  <si>
    <t>субсидии на финансовое обеспечение выполнения муниципального задания за счет средств федерального бюджета (бюджета субъекта Российской Федерации, местного бюджета)</t>
  </si>
  <si>
    <t>доходы от оказания услуг, выполнения работ, в рамках установленного муниципального задания</t>
  </si>
  <si>
    <t>доходы от иной приносящей доход деятельности</t>
  </si>
  <si>
    <t>доходы, поступающие в порядке возмещения расходов, понесенных в связи с эксплуатацией имущества, находящегося в оперативном управлении бюджетных и автономных учреждений</t>
  </si>
  <si>
    <t>Наименование услуги (работы)</t>
  </si>
  <si>
    <t>Плата (тариф) за единицу услуги (работы)</t>
  </si>
  <si>
    <t>Планируемый объем оказания услуг (выполнения работ)</t>
  </si>
  <si>
    <t>Общий объем планируемых поступлений</t>
  </si>
  <si>
    <t>3.1.  Детализированные расчеты поступлений от оказания платных услуг (работ), компенсации затрат учреждений</t>
  </si>
  <si>
    <t xml:space="preserve">3.1.1. Расчет плановых поступлений от оказания услуг (выполнения работ) в рамках установленного муниципального </t>
  </si>
  <si>
    <t>3.2.  Детализированные расчеты поступлений от оказания платных услуг (работ), компенсации затрат учреждений</t>
  </si>
  <si>
    <t>3.2.1. Расчет плановых поступлений от иной приносящей доход деятельности</t>
  </si>
  <si>
    <t>(на текущий финансовый год)</t>
  </si>
  <si>
    <t>(на очередной финансовый год)</t>
  </si>
  <si>
    <t>(на первый год планового периода)</t>
  </si>
  <si>
    <t>(на второй год планового периода)</t>
  </si>
  <si>
    <t>Прочие поступления, всего</t>
  </si>
  <si>
    <t>Расчет плановых показателей по прочим поступлениям (510)</t>
  </si>
  <si>
    <t>Полное наименование учреждения</t>
  </si>
  <si>
    <t xml:space="preserve">Аналитический код подвида дохода </t>
  </si>
  <si>
    <t>Единица измерения: руб.</t>
  </si>
  <si>
    <t>Увеличение остатков денежных средств за счет возврата залоговых платежей, задатков</t>
  </si>
  <si>
    <t>Увеличение остатков денежных средств за счет возврата ранее выплаченных авансов</t>
  </si>
  <si>
    <t>Увеличение остатков денежных средств за счет возврата ранее предоставленных кредитов, займов (ссуд)</t>
  </si>
  <si>
    <t>Увеличение остатков денежных средств за счет поступления в рамках расчетов между головным учреждением и обособленными подразделениями (филиалами)*</t>
  </si>
  <si>
    <t>Прочие поступления денежных средств</t>
  </si>
  <si>
    <t>1.1. Детализированный расчет прочих поступлений (510)</t>
  </si>
  <si>
    <t>* Показатель формируется в случае распределения показателей Плана между головным учреждением и его обособленными подразделениями</t>
  </si>
  <si>
    <t>Обоснования (расчеты) плановых показателей по прочим выплатам (610)</t>
  </si>
  <si>
    <t>1.1. Расчет объема прочих выплат (610)</t>
  </si>
  <si>
    <t>1. Объем прочих выплат</t>
  </si>
  <si>
    <t>Объем расходов</t>
  </si>
  <si>
    <t>Прочие выплаты</t>
  </si>
  <si>
    <t>Уменьшение остатков денежных средств за счет перечисления залоговых платежей, задатков</t>
  </si>
  <si>
    <t>Уменьшение остатков средств при перечислении на депозиты</t>
  </si>
  <si>
    <t>Уменьшение остатков денежных средств за счет перечисления средств в целях предоставления займов (микрозаймов)</t>
  </si>
  <si>
    <t>Уменьшение остатков денежных средств за счет возврата в бюджет средств субсидии, предоставленной учреждению на финансовое обеспечение выполнения государственного (муниципального) задания</t>
  </si>
  <si>
    <t>Уменьшение остатков денежных средств за счет возврата в бюджет средств субсидии, предоставленной учреждению на иные цели</t>
  </si>
  <si>
    <t>Уменьшение остатков денежных средств за счет возврата в бюджет средств субсидии, предоставленной учреждению на капитальные вложения</t>
  </si>
  <si>
    <t>Уменьшение остатков денежных средств за счет выплат в рамках расчетов между головным учреждением и обособленными подразделениями</t>
  </si>
  <si>
    <t>Прочие выбытия денежных средств</t>
  </si>
  <si>
    <t>Здание лицея</t>
  </si>
  <si>
    <t>3. Обоснование (расчет) плановых показателей поступлений доходов по статье аналитической группы подвида доходов бюджетов                                                                                                                         130 "Доходы от оказания платных услуг, компенсаций затрат"</t>
  </si>
  <si>
    <t>Доходы, поступающие в порядке возмещения расходов, понесенных в связи с эксплуатацией имущества, находящегося в оперативном управлении бюджетных и автономных учреждений</t>
  </si>
  <si>
    <t>Уплата НДС с аренды помещений</t>
  </si>
  <si>
    <t>Родительская плата за путевки в оздоровительный лагерь дневного пребывания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</si>
  <si>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</si>
  <si>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</si>
  <si>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Присмотр и уход</t>
  </si>
  <si>
    <t>Организация отдыха детей и молодежи</t>
  </si>
  <si>
    <t>Содержание имущества</t>
  </si>
  <si>
    <t>на 2023 год</t>
  </si>
  <si>
    <t>на 2023  год</t>
  </si>
  <si>
    <t>на 2024 год</t>
  </si>
  <si>
    <t>на 2024  год</t>
  </si>
  <si>
    <t xml:space="preserve">на 2022 год и на плановый период 2023 и 2024 годов
</t>
  </si>
  <si>
    <t>Реализация основных общеобразовательных программ дошкольного образования от 1 года до 3 лет</t>
  </si>
  <si>
    <t>Реализация основных общеобразовательных программ дошкольного образования от 3 года до 8 лет</t>
  </si>
  <si>
    <t>Присмотр и уход (ГПД)</t>
  </si>
  <si>
    <t>на 2025 год</t>
  </si>
  <si>
    <t>на 2024год</t>
  </si>
  <si>
    <t>на 2025  год</t>
  </si>
  <si>
    <t>Реализация основных общеобразовательных программ среднего общего образования</t>
  </si>
  <si>
    <t>МОУ "Пчевжинская СОШ им.А.И. Сидорова"</t>
  </si>
  <si>
    <t>Остаток средств на начало финансового финансового года</t>
  </si>
  <si>
    <t>итого</t>
  </si>
  <si>
    <t>на 2024 год и плановый период 2025  и 2026 годов</t>
  </si>
  <si>
    <t>на 2026 год</t>
  </si>
  <si>
    <t>на 2025год</t>
  </si>
  <si>
    <t>на 2026  год</t>
  </si>
  <si>
    <t xml:space="preserve">на 2024 год и на плановый период 2025 и 2026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</si>
</sst>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E1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Border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6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E1FF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7" sqref="E7"/>
    </sheetView>
  </sheetViews>
  <sheetFormatPr defaultRowHeight="15" x14ac:dyDescent="0.25"/>
  <cols>
    <col min="1" max="1" width="83.42578125" style="7" customWidth="1"/>
    <col min="2" max="2" width="9.140625" style="7"/>
    <col min="3" max="5" width="26" style="7" customWidth="1"/>
    <col min="6" max="16384" width="9.140625" style="7"/>
  </cols>
  <sheetData>
    <row r="1" spans="1:5" x14ac:dyDescent="0.25">
      <c r="A1" s="79" t="s">
        <v>20</v>
      </c>
      <c r="B1" s="79"/>
      <c r="C1" s="79"/>
      <c r="D1" s="79"/>
      <c r="E1" s="79"/>
    </row>
    <row r="2" spans="1:5" ht="19.5" customHeight="1" x14ac:dyDescent="0.25">
      <c r="A2" s="80" t="s">
        <v>21</v>
      </c>
      <c r="B2" s="80"/>
      <c r="C2" s="80"/>
      <c r="D2" s="80"/>
      <c r="E2" s="80"/>
    </row>
    <row r="3" spans="1:5" ht="19.5" customHeight="1" x14ac:dyDescent="0.25">
      <c r="A3" s="80" t="s">
        <v>111</v>
      </c>
      <c r="B3" s="80"/>
      <c r="C3" s="80"/>
      <c r="D3" s="80"/>
      <c r="E3" s="80"/>
    </row>
    <row r="4" spans="1:5" ht="19.5" customHeight="1" x14ac:dyDescent="0.25">
      <c r="A4" s="81" t="s">
        <v>22</v>
      </c>
      <c r="B4" s="81"/>
      <c r="C4" s="81"/>
      <c r="D4" s="81"/>
      <c r="E4" s="81"/>
    </row>
    <row r="6" spans="1:5" ht="16.5" customHeight="1" x14ac:dyDescent="0.25">
      <c r="A6" s="76" t="s">
        <v>0</v>
      </c>
      <c r="B6" s="5" t="s">
        <v>1</v>
      </c>
      <c r="C6" s="76" t="s">
        <v>3</v>
      </c>
      <c r="D6" s="76"/>
      <c r="E6" s="76"/>
    </row>
    <row r="7" spans="1:5" ht="16.5" customHeight="1" x14ac:dyDescent="0.25">
      <c r="A7" s="76"/>
      <c r="B7" s="6" t="s">
        <v>2</v>
      </c>
      <c r="C7" s="34" t="s">
        <v>105</v>
      </c>
      <c r="D7" s="34" t="s">
        <v>104</v>
      </c>
      <c r="E7" s="34" t="s">
        <v>112</v>
      </c>
    </row>
    <row r="8" spans="1:5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</row>
    <row r="9" spans="1:5" ht="18" customHeight="1" x14ac:dyDescent="0.25">
      <c r="A9" s="30" t="s">
        <v>4</v>
      </c>
      <c r="B9" s="1">
        <v>100</v>
      </c>
      <c r="C9" s="9"/>
      <c r="D9" s="9"/>
      <c r="E9" s="9"/>
    </row>
    <row r="10" spans="1:5" ht="28.5" customHeight="1" x14ac:dyDescent="0.25">
      <c r="A10" s="30" t="s">
        <v>5</v>
      </c>
      <c r="B10" s="1">
        <v>200</v>
      </c>
      <c r="C10" s="9"/>
      <c r="D10" s="9"/>
      <c r="E10" s="9"/>
    </row>
    <row r="11" spans="1:5" ht="17.25" customHeight="1" x14ac:dyDescent="0.25">
      <c r="A11" s="30" t="s">
        <v>6</v>
      </c>
      <c r="B11" s="1">
        <v>300</v>
      </c>
      <c r="C11" s="45"/>
      <c r="D11" s="45"/>
      <c r="E11" s="45"/>
    </row>
    <row r="12" spans="1:5" ht="15" customHeight="1" x14ac:dyDescent="0.25">
      <c r="A12" s="24" t="s">
        <v>7</v>
      </c>
      <c r="B12" s="76">
        <v>310</v>
      </c>
      <c r="C12" s="77"/>
      <c r="D12" s="78"/>
      <c r="E12" s="78"/>
    </row>
    <row r="13" spans="1:5" ht="27.75" customHeight="1" x14ac:dyDescent="0.25">
      <c r="A13" s="25" t="s">
        <v>8</v>
      </c>
      <c r="B13" s="76"/>
      <c r="C13" s="77"/>
      <c r="D13" s="78"/>
      <c r="E13" s="78"/>
    </row>
    <row r="14" spans="1:5" ht="16.5" customHeight="1" x14ac:dyDescent="0.25">
      <c r="A14" s="30" t="s">
        <v>9</v>
      </c>
      <c r="B14" s="1">
        <v>320</v>
      </c>
      <c r="C14" s="45"/>
      <c r="D14" s="45"/>
      <c r="E14" s="45"/>
    </row>
    <row r="15" spans="1:5" ht="15" customHeight="1" x14ac:dyDescent="0.25">
      <c r="A15" s="30" t="s">
        <v>10</v>
      </c>
      <c r="B15" s="1">
        <v>330</v>
      </c>
      <c r="C15" s="45"/>
      <c r="D15" s="45"/>
      <c r="E15" s="45"/>
    </row>
    <row r="16" spans="1:5" ht="25.5" customHeight="1" x14ac:dyDescent="0.25">
      <c r="A16" s="30" t="s">
        <v>11</v>
      </c>
      <c r="B16" s="1">
        <v>340</v>
      </c>
      <c r="C16" s="45"/>
      <c r="D16" s="45"/>
      <c r="E16" s="45"/>
    </row>
    <row r="17" spans="1:5" ht="18.75" customHeight="1" x14ac:dyDescent="0.25">
      <c r="A17" s="30" t="s">
        <v>12</v>
      </c>
      <c r="B17" s="1">
        <v>350</v>
      </c>
      <c r="C17" s="45"/>
      <c r="D17" s="45"/>
      <c r="E17" s="45"/>
    </row>
    <row r="18" spans="1:5" ht="20.25" customHeight="1" x14ac:dyDescent="0.25">
      <c r="A18" s="30" t="s">
        <v>13</v>
      </c>
      <c r="B18" s="1">
        <v>360</v>
      </c>
      <c r="C18" s="45"/>
      <c r="D18" s="45"/>
      <c r="E18" s="45"/>
    </row>
    <row r="19" spans="1:5" ht="39.75" customHeight="1" x14ac:dyDescent="0.25">
      <c r="A19" s="30" t="s">
        <v>14</v>
      </c>
      <c r="B19" s="1">
        <v>370</v>
      </c>
      <c r="C19" s="45"/>
      <c r="D19" s="45"/>
      <c r="E19" s="45"/>
    </row>
    <row r="20" spans="1:5" ht="30" customHeight="1" x14ac:dyDescent="0.25">
      <c r="A20" s="30" t="s">
        <v>15</v>
      </c>
      <c r="B20" s="1">
        <v>380</v>
      </c>
      <c r="C20" s="45"/>
      <c r="D20" s="45"/>
      <c r="E20" s="45"/>
    </row>
    <row r="21" spans="1:5" ht="28.5" customHeight="1" x14ac:dyDescent="0.25">
      <c r="A21" s="30" t="s">
        <v>16</v>
      </c>
      <c r="B21" s="1">
        <v>390</v>
      </c>
      <c r="C21" s="45"/>
      <c r="D21" s="45"/>
      <c r="E21" s="45"/>
    </row>
    <row r="22" spans="1:5" ht="15" customHeight="1" x14ac:dyDescent="0.25">
      <c r="A22" s="31" t="s">
        <v>17</v>
      </c>
      <c r="B22" s="4">
        <v>400</v>
      </c>
      <c r="C22" s="45"/>
      <c r="D22" s="45"/>
      <c r="E22" s="45"/>
    </row>
    <row r="23" spans="1:5" ht="26.25" customHeight="1" x14ac:dyDescent="0.25">
      <c r="A23" s="31" t="s">
        <v>18</v>
      </c>
      <c r="B23" s="4">
        <v>500</v>
      </c>
      <c r="C23" s="45"/>
      <c r="D23" s="45"/>
      <c r="E23" s="45"/>
    </row>
    <row r="24" spans="1:5" ht="18" customHeight="1" x14ac:dyDescent="0.25">
      <c r="A24" s="31" t="s">
        <v>19</v>
      </c>
      <c r="B24" s="4">
        <v>600</v>
      </c>
      <c r="C24" s="45">
        <f>C9-C10+C11-C22+C23</f>
        <v>0</v>
      </c>
      <c r="D24" s="45">
        <f t="shared" ref="D24:E24" si="0">D9-D10+D11-D22+D23</f>
        <v>0</v>
      </c>
      <c r="E24" s="45">
        <f t="shared" si="0"/>
        <v>0</v>
      </c>
    </row>
  </sheetData>
  <mergeCells count="10">
    <mergeCell ref="B12:B13"/>
    <mergeCell ref="C12:C13"/>
    <mergeCell ref="D12:D13"/>
    <mergeCell ref="E12:E13"/>
    <mergeCell ref="A1:E1"/>
    <mergeCell ref="A2:E2"/>
    <mergeCell ref="A3:E3"/>
    <mergeCell ref="A4:E4"/>
    <mergeCell ref="A6:A7"/>
    <mergeCell ref="C6:E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workbookViewId="0">
      <selection activeCell="C14" sqref="C14"/>
    </sheetView>
  </sheetViews>
  <sheetFormatPr defaultRowHeight="15" x14ac:dyDescent="0.25"/>
  <cols>
    <col min="1" max="1" width="28" customWidth="1"/>
    <col min="3" max="11" width="14.28515625" customWidth="1"/>
  </cols>
  <sheetData>
    <row r="2" spans="1:11" ht="36.75" customHeight="1" x14ac:dyDescent="0.25">
      <c r="A2" s="82" t="s">
        <v>23</v>
      </c>
      <c r="B2" s="5" t="s">
        <v>1</v>
      </c>
      <c r="C2" s="76" t="s">
        <v>24</v>
      </c>
      <c r="D2" s="76"/>
      <c r="E2" s="76"/>
      <c r="F2" s="76" t="s">
        <v>25</v>
      </c>
      <c r="G2" s="76"/>
      <c r="H2" s="76"/>
      <c r="I2" s="76" t="s">
        <v>26</v>
      </c>
      <c r="J2" s="76"/>
      <c r="K2" s="76"/>
    </row>
    <row r="3" spans="1:11" x14ac:dyDescent="0.25">
      <c r="A3" s="82"/>
      <c r="B3" s="16" t="s">
        <v>2</v>
      </c>
      <c r="C3" s="1" t="s">
        <v>105</v>
      </c>
      <c r="D3" s="1" t="s">
        <v>113</v>
      </c>
      <c r="E3" s="1" t="s">
        <v>112</v>
      </c>
      <c r="F3" s="51" t="s">
        <v>105</v>
      </c>
      <c r="G3" s="51" t="s">
        <v>113</v>
      </c>
      <c r="H3" s="51" t="s">
        <v>112</v>
      </c>
      <c r="I3" s="51" t="s">
        <v>105</v>
      </c>
      <c r="J3" s="51" t="s">
        <v>113</v>
      </c>
      <c r="K3" s="51" t="s">
        <v>112</v>
      </c>
    </row>
    <row r="4" spans="1:11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</row>
    <row r="5" spans="1:11" ht="20.25" customHeight="1" x14ac:dyDescent="0.25">
      <c r="A5" s="2" t="s">
        <v>27</v>
      </c>
      <c r="B5" s="1">
        <v>100</v>
      </c>
      <c r="C5" s="1" t="s">
        <v>28</v>
      </c>
      <c r="D5" s="1" t="s">
        <v>28</v>
      </c>
      <c r="E5" s="1" t="s">
        <v>28</v>
      </c>
      <c r="F5" s="1" t="s">
        <v>28</v>
      </c>
      <c r="G5" s="1" t="s">
        <v>28</v>
      </c>
      <c r="H5" s="1" t="s">
        <v>28</v>
      </c>
      <c r="I5" s="39"/>
      <c r="J5" s="39"/>
      <c r="K5" s="39"/>
    </row>
    <row r="6" spans="1:11" ht="20.25" customHeight="1" x14ac:dyDescent="0.25">
      <c r="A6" s="11" t="s">
        <v>7</v>
      </c>
      <c r="B6" s="5"/>
      <c r="C6" s="18"/>
      <c r="D6" s="18"/>
      <c r="E6" s="18"/>
      <c r="F6" s="18"/>
      <c r="G6" s="18"/>
      <c r="H6" s="18"/>
      <c r="I6" s="18"/>
      <c r="J6" s="18"/>
      <c r="K6" s="18"/>
    </row>
    <row r="7" spans="1:11" ht="20.25" customHeight="1" x14ac:dyDescent="0.25">
      <c r="A7" s="10" t="s">
        <v>86</v>
      </c>
      <c r="B7" s="16">
        <v>101</v>
      </c>
      <c r="C7" s="41"/>
      <c r="D7" s="41"/>
      <c r="E7" s="41"/>
      <c r="F7" s="41"/>
      <c r="G7" s="41"/>
      <c r="H7" s="41"/>
      <c r="I7" s="41"/>
      <c r="J7" s="41"/>
      <c r="K7" s="41"/>
    </row>
    <row r="8" spans="1:11" ht="20.25" customHeight="1" x14ac:dyDescent="0.25">
      <c r="A8" s="2" t="s">
        <v>29</v>
      </c>
      <c r="B8" s="1">
        <v>200</v>
      </c>
      <c r="C8" s="1" t="s">
        <v>28</v>
      </c>
      <c r="D8" s="1" t="s">
        <v>28</v>
      </c>
      <c r="E8" s="1" t="s">
        <v>28</v>
      </c>
      <c r="F8" s="1" t="s">
        <v>28</v>
      </c>
      <c r="G8" s="1" t="s">
        <v>28</v>
      </c>
      <c r="H8" s="1" t="s">
        <v>28</v>
      </c>
      <c r="I8" s="15"/>
      <c r="J8" s="15"/>
      <c r="K8" s="15"/>
    </row>
    <row r="9" spans="1:11" ht="20.25" customHeight="1" x14ac:dyDescent="0.25">
      <c r="A9" s="11" t="s">
        <v>30</v>
      </c>
      <c r="B9" s="5"/>
      <c r="C9" s="18"/>
      <c r="D9" s="18"/>
      <c r="E9" s="18"/>
      <c r="F9" s="18"/>
      <c r="G9" s="18"/>
      <c r="H9" s="18"/>
      <c r="I9" s="18"/>
      <c r="J9" s="18"/>
      <c r="K9" s="18"/>
    </row>
    <row r="10" spans="1:11" ht="20.25" customHeight="1" x14ac:dyDescent="0.25">
      <c r="A10" s="10"/>
      <c r="B10" s="16">
        <v>201</v>
      </c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20.25" customHeight="1" x14ac:dyDescent="0.25">
      <c r="A11" s="2" t="s">
        <v>31</v>
      </c>
      <c r="B11" s="1">
        <v>9000</v>
      </c>
      <c r="C11" s="1" t="s">
        <v>28</v>
      </c>
      <c r="D11" s="1" t="s">
        <v>28</v>
      </c>
      <c r="E11" s="1" t="s">
        <v>28</v>
      </c>
      <c r="F11" s="1" t="s">
        <v>28</v>
      </c>
      <c r="G11" s="1" t="s">
        <v>28</v>
      </c>
      <c r="H11" s="1" t="s">
        <v>28</v>
      </c>
      <c r="I11" s="39"/>
      <c r="J11" s="39"/>
      <c r="K11" s="39"/>
    </row>
  </sheetData>
  <mergeCells count="4">
    <mergeCell ref="A2:A3"/>
    <mergeCell ref="C2:E2"/>
    <mergeCell ref="F2:H2"/>
    <mergeCell ref="I2:K2"/>
  </mergeCells>
  <printOptions horizontalCentered="1"/>
  <pageMargins left="0.31496062992125984" right="0.31496062992125984" top="1.1417322834645669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workbookViewId="0">
      <selection activeCell="D13" sqref="D13"/>
    </sheetView>
  </sheetViews>
  <sheetFormatPr defaultRowHeight="15" x14ac:dyDescent="0.25"/>
  <cols>
    <col min="1" max="1" width="26.42578125" customWidth="1"/>
    <col min="3" max="11" width="14.140625" style="21" customWidth="1"/>
  </cols>
  <sheetData>
    <row r="1" spans="1:11" x14ac:dyDescent="0.25">
      <c r="A1" s="86" t="s">
        <v>34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3" spans="1:11" ht="15" customHeight="1" x14ac:dyDescent="0.25">
      <c r="A3" s="83" t="s">
        <v>35</v>
      </c>
      <c r="B3" s="83" t="s">
        <v>36</v>
      </c>
      <c r="C3" s="76" t="s">
        <v>98</v>
      </c>
      <c r="D3" s="76"/>
      <c r="E3" s="76"/>
      <c r="F3" s="76" t="s">
        <v>104</v>
      </c>
      <c r="G3" s="76"/>
      <c r="H3" s="76"/>
      <c r="I3" s="76" t="s">
        <v>114</v>
      </c>
      <c r="J3" s="76"/>
      <c r="K3" s="76"/>
    </row>
    <row r="4" spans="1:11" x14ac:dyDescent="0.25">
      <c r="A4" s="84"/>
      <c r="B4" s="84"/>
      <c r="C4" s="76"/>
      <c r="D4" s="76"/>
      <c r="E4" s="76"/>
      <c r="F4" s="76"/>
      <c r="G4" s="76"/>
      <c r="H4" s="76"/>
      <c r="I4" s="76"/>
      <c r="J4" s="76"/>
      <c r="K4" s="76"/>
    </row>
    <row r="5" spans="1:11" ht="73.5" customHeight="1" x14ac:dyDescent="0.25">
      <c r="A5" s="84"/>
      <c r="B5" s="84"/>
      <c r="C5" s="1" t="s">
        <v>32</v>
      </c>
      <c r="D5" s="1" t="s">
        <v>37</v>
      </c>
      <c r="E5" s="1" t="s">
        <v>33</v>
      </c>
      <c r="F5" s="1" t="s">
        <v>32</v>
      </c>
      <c r="G5" s="1" t="s">
        <v>37</v>
      </c>
      <c r="H5" s="1" t="s">
        <v>33</v>
      </c>
      <c r="I5" s="1" t="s">
        <v>32</v>
      </c>
      <c r="J5" s="1" t="s">
        <v>37</v>
      </c>
      <c r="K5" s="1" t="s">
        <v>33</v>
      </c>
    </row>
    <row r="6" spans="1:11" x14ac:dyDescent="0.25">
      <c r="A6" s="2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</row>
    <row r="7" spans="1:11" ht="16.5" customHeight="1" x14ac:dyDescent="0.25">
      <c r="A7" s="14"/>
      <c r="B7" s="1">
        <v>1</v>
      </c>
      <c r="C7" s="15"/>
      <c r="D7" s="15"/>
      <c r="E7" s="15"/>
      <c r="F7" s="15"/>
      <c r="G7" s="15"/>
      <c r="H7" s="15"/>
      <c r="I7" s="15"/>
      <c r="J7" s="15"/>
      <c r="K7" s="15"/>
    </row>
    <row r="8" spans="1:11" ht="16.5" customHeight="1" x14ac:dyDescent="0.25">
      <c r="A8" s="14"/>
      <c r="B8" s="1">
        <v>2</v>
      </c>
      <c r="C8" s="15"/>
      <c r="D8" s="15"/>
      <c r="E8" s="15"/>
      <c r="F8" s="15"/>
      <c r="G8" s="15"/>
      <c r="H8" s="15"/>
      <c r="I8" s="15"/>
      <c r="J8" s="15"/>
      <c r="K8" s="15"/>
    </row>
    <row r="9" spans="1:11" ht="16.5" customHeight="1" x14ac:dyDescent="0.25">
      <c r="A9" s="3" t="s">
        <v>31</v>
      </c>
      <c r="B9" s="1">
        <v>9000</v>
      </c>
      <c r="C9" s="1" t="s">
        <v>28</v>
      </c>
      <c r="D9" s="1" t="s">
        <v>28</v>
      </c>
      <c r="E9" s="15"/>
      <c r="F9" s="1" t="s">
        <v>28</v>
      </c>
      <c r="G9" s="1" t="s">
        <v>28</v>
      </c>
      <c r="H9" s="15"/>
      <c r="I9" s="1" t="s">
        <v>28</v>
      </c>
      <c r="J9" s="1" t="s">
        <v>28</v>
      </c>
      <c r="K9" s="15"/>
    </row>
    <row r="10" spans="1:11" x14ac:dyDescent="0.25">
      <c r="A10" s="19"/>
    </row>
    <row r="11" spans="1:11" x14ac:dyDescent="0.25">
      <c r="A11" s="19"/>
    </row>
    <row r="12" spans="1:11" ht="31.5" customHeight="1" x14ac:dyDescent="0.25">
      <c r="A12" s="81" t="s">
        <v>43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4" spans="1:11" ht="25.5" customHeight="1" x14ac:dyDescent="0.25">
      <c r="A14" s="82" t="s">
        <v>0</v>
      </c>
      <c r="B14" s="83" t="s">
        <v>36</v>
      </c>
      <c r="C14" s="76" t="s">
        <v>38</v>
      </c>
      <c r="D14" s="76"/>
      <c r="E14" s="76"/>
      <c r="F14" s="76" t="s">
        <v>39</v>
      </c>
      <c r="G14" s="76"/>
      <c r="H14" s="76"/>
      <c r="I14" s="76" t="s">
        <v>40</v>
      </c>
      <c r="J14" s="76"/>
      <c r="K14" s="76"/>
    </row>
    <row r="15" spans="1:11" x14ac:dyDescent="0.25">
      <c r="A15" s="82"/>
      <c r="B15" s="84"/>
      <c r="C15" s="76" t="s">
        <v>98</v>
      </c>
      <c r="D15" s="76" t="s">
        <v>106</v>
      </c>
      <c r="E15" s="76" t="s">
        <v>112</v>
      </c>
      <c r="F15" s="76" t="s">
        <v>98</v>
      </c>
      <c r="G15" s="76" t="s">
        <v>106</v>
      </c>
      <c r="H15" s="76" t="s">
        <v>112</v>
      </c>
      <c r="I15" s="76" t="s">
        <v>98</v>
      </c>
      <c r="J15" s="76" t="s">
        <v>106</v>
      </c>
      <c r="K15" s="76" t="s">
        <v>112</v>
      </c>
    </row>
    <row r="16" spans="1:11" ht="15.75" customHeight="1" x14ac:dyDescent="0.25">
      <c r="A16" s="82"/>
      <c r="B16" s="85"/>
      <c r="C16" s="76"/>
      <c r="D16" s="76"/>
      <c r="E16" s="76"/>
      <c r="F16" s="76"/>
      <c r="G16" s="76"/>
      <c r="H16" s="76"/>
      <c r="I16" s="76"/>
      <c r="J16" s="76"/>
      <c r="K16" s="76"/>
    </row>
    <row r="17" spans="1:11" s="21" customFormat="1" x14ac:dyDescent="0.25">
      <c r="A17" s="1">
        <v>1</v>
      </c>
      <c r="B17" s="1">
        <v>2</v>
      </c>
      <c r="C17" s="1">
        <v>3</v>
      </c>
      <c r="D17" s="1">
        <v>4</v>
      </c>
      <c r="E17" s="1">
        <v>5</v>
      </c>
      <c r="F17" s="1">
        <v>6</v>
      </c>
      <c r="G17" s="1">
        <v>7</v>
      </c>
      <c r="H17" s="1">
        <v>8</v>
      </c>
      <c r="I17" s="1">
        <v>9</v>
      </c>
      <c r="J17" s="1">
        <v>10</v>
      </c>
      <c r="K17" s="1">
        <v>11</v>
      </c>
    </row>
    <row r="18" spans="1:11" ht="120" customHeight="1" x14ac:dyDescent="0.25">
      <c r="A18" s="26" t="s">
        <v>41</v>
      </c>
      <c r="B18" s="1">
        <v>100</v>
      </c>
      <c r="C18" s="1" t="s">
        <v>42</v>
      </c>
      <c r="D18" s="1" t="s">
        <v>42</v>
      </c>
      <c r="E18" s="1" t="s">
        <v>42</v>
      </c>
      <c r="F18" s="1" t="s">
        <v>42</v>
      </c>
      <c r="G18" s="1" t="s">
        <v>42</v>
      </c>
      <c r="H18" s="1" t="s">
        <v>42</v>
      </c>
      <c r="I18" s="15"/>
      <c r="J18" s="15"/>
      <c r="K18" s="15"/>
    </row>
  </sheetData>
  <mergeCells count="21">
    <mergeCell ref="A1:K1"/>
    <mergeCell ref="B3:B5"/>
    <mergeCell ref="A3:A5"/>
    <mergeCell ref="C3:E4"/>
    <mergeCell ref="F3:H4"/>
    <mergeCell ref="I3:K4"/>
    <mergeCell ref="I15:I16"/>
    <mergeCell ref="J15:J16"/>
    <mergeCell ref="K15:K16"/>
    <mergeCell ref="B14:B16"/>
    <mergeCell ref="A12:K12"/>
    <mergeCell ref="A14:A16"/>
    <mergeCell ref="C14:E14"/>
    <mergeCell ref="F14:H14"/>
    <mergeCell ref="I14:K14"/>
    <mergeCell ref="C15:C16"/>
    <mergeCell ref="D15:D16"/>
    <mergeCell ref="E15:E16"/>
    <mergeCell ref="F15:F16"/>
    <mergeCell ref="G15:G16"/>
    <mergeCell ref="H15:H16"/>
  </mergeCells>
  <printOptions horizontalCentered="1"/>
  <pageMargins left="0.51181102362204722" right="0.51181102362204722" top="1.1417322834645669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E12" sqref="E12"/>
    </sheetView>
  </sheetViews>
  <sheetFormatPr defaultRowHeight="15" x14ac:dyDescent="0.25"/>
  <cols>
    <col min="1" max="1" width="69" style="7" customWidth="1"/>
    <col min="2" max="2" width="9.140625" style="7"/>
    <col min="3" max="6" width="21" style="7" customWidth="1"/>
    <col min="7" max="16384" width="9.140625" style="7"/>
  </cols>
  <sheetData>
    <row r="1" spans="1:5" ht="33" customHeight="1" x14ac:dyDescent="0.25">
      <c r="A1" s="81" t="s">
        <v>87</v>
      </c>
      <c r="B1" s="81"/>
      <c r="C1" s="81"/>
      <c r="D1" s="81"/>
      <c r="E1" s="81"/>
    </row>
    <row r="3" spans="1:5" ht="16.5" customHeight="1" x14ac:dyDescent="0.25">
      <c r="A3" s="76" t="s">
        <v>0</v>
      </c>
      <c r="B3" s="83" t="s">
        <v>36</v>
      </c>
      <c r="C3" s="76" t="s">
        <v>3</v>
      </c>
      <c r="D3" s="76"/>
      <c r="E3" s="76"/>
    </row>
    <row r="4" spans="1:5" ht="16.5" customHeight="1" x14ac:dyDescent="0.25">
      <c r="A4" s="76"/>
      <c r="B4" s="84"/>
      <c r="C4" s="1" t="s">
        <v>98</v>
      </c>
      <c r="D4" s="1" t="s">
        <v>113</v>
      </c>
      <c r="E4" s="1" t="s">
        <v>112</v>
      </c>
    </row>
    <row r="5" spans="1:5" s="32" customFormat="1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</row>
    <row r="6" spans="1:5" ht="19.5" customHeight="1" x14ac:dyDescent="0.25">
      <c r="A6" s="26" t="s">
        <v>4</v>
      </c>
      <c r="B6" s="1">
        <v>100</v>
      </c>
      <c r="C6" s="15"/>
      <c r="D6" s="15"/>
      <c r="E6" s="15"/>
    </row>
    <row r="7" spans="1:5" ht="25.5" x14ac:dyDescent="0.25">
      <c r="A7" s="26" t="s">
        <v>5</v>
      </c>
      <c r="B7" s="1">
        <v>200</v>
      </c>
      <c r="C7" s="15"/>
      <c r="D7" s="20"/>
      <c r="E7" s="20"/>
    </row>
    <row r="8" spans="1:5" x14ac:dyDescent="0.25">
      <c r="A8" s="26" t="s">
        <v>44</v>
      </c>
      <c r="B8" s="1">
        <v>300</v>
      </c>
      <c r="C8" s="39">
        <f>C9+C11+C13</f>
        <v>6792620.4299999997</v>
      </c>
      <c r="D8" s="52">
        <f>D9</f>
        <v>6488395.5999999996</v>
      </c>
      <c r="E8" s="52">
        <f>E9</f>
        <v>6488395.5999999996</v>
      </c>
    </row>
    <row r="9" spans="1:5" x14ac:dyDescent="0.25">
      <c r="A9" s="27" t="s">
        <v>7</v>
      </c>
      <c r="B9" s="76">
        <v>310</v>
      </c>
      <c r="C9" s="78">
        <v>6488395.4299999997</v>
      </c>
      <c r="D9" s="78">
        <v>6488395.5999999996</v>
      </c>
      <c r="E9" s="78">
        <v>6488395.5999999996</v>
      </c>
    </row>
    <row r="10" spans="1:5" ht="38.25" x14ac:dyDescent="0.25">
      <c r="A10" s="28" t="s">
        <v>45</v>
      </c>
      <c r="B10" s="76"/>
      <c r="C10" s="78"/>
      <c r="D10" s="78"/>
      <c r="E10" s="78"/>
    </row>
    <row r="11" spans="1:5" ht="25.5" x14ac:dyDescent="0.25">
      <c r="A11" s="26" t="s">
        <v>46</v>
      </c>
      <c r="B11" s="1">
        <v>320</v>
      </c>
      <c r="C11" s="39">
        <v>304225</v>
      </c>
      <c r="D11" s="54">
        <v>304225</v>
      </c>
      <c r="E11" s="54">
        <v>304225</v>
      </c>
    </row>
    <row r="12" spans="1:5" x14ac:dyDescent="0.25">
      <c r="A12" s="26" t="s">
        <v>47</v>
      </c>
      <c r="B12" s="1">
        <v>330</v>
      </c>
      <c r="C12" s="39"/>
      <c r="D12" s="39"/>
      <c r="E12" s="39"/>
    </row>
    <row r="13" spans="1:5" ht="38.25" x14ac:dyDescent="0.25">
      <c r="A13" s="26" t="s">
        <v>48</v>
      </c>
      <c r="B13" s="1">
        <v>340</v>
      </c>
      <c r="C13" s="39"/>
      <c r="D13" s="39"/>
      <c r="E13" s="39"/>
    </row>
    <row r="14" spans="1:5" ht="17.25" customHeight="1" x14ac:dyDescent="0.25">
      <c r="A14" s="26" t="s">
        <v>17</v>
      </c>
      <c r="B14" s="1">
        <v>400</v>
      </c>
      <c r="C14" s="39"/>
      <c r="D14" s="39"/>
      <c r="E14" s="39"/>
    </row>
    <row r="15" spans="1:5" ht="25.5" x14ac:dyDescent="0.25">
      <c r="A15" s="26" t="s">
        <v>18</v>
      </c>
      <c r="B15" s="1">
        <v>500</v>
      </c>
      <c r="C15" s="39"/>
      <c r="D15" s="39"/>
      <c r="E15" s="39"/>
    </row>
  </sheetData>
  <mergeCells count="8">
    <mergeCell ref="A1:E1"/>
    <mergeCell ref="B3:B4"/>
    <mergeCell ref="A3:A4"/>
    <mergeCell ref="C3:E3"/>
    <mergeCell ref="B9:B10"/>
    <mergeCell ref="C9:C10"/>
    <mergeCell ref="D9:D10"/>
    <mergeCell ref="E9:E10"/>
  </mergeCells>
  <printOptions horizontalCentered="1"/>
  <pageMargins left="0.31496062992125984" right="0.31496062992125984" top="1.1417322834645669" bottom="0.74803149606299213" header="0.31496062992125984" footer="0.31496062992125984"/>
  <pageSetup paperSize="9"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4"/>
  <sheetViews>
    <sheetView view="pageBreakPreview" zoomScaleNormal="100" zoomScaleSheetLayoutView="100" workbookViewId="0">
      <selection activeCell="I15" sqref="I11:I15"/>
    </sheetView>
  </sheetViews>
  <sheetFormatPr defaultRowHeight="15" x14ac:dyDescent="0.25"/>
  <cols>
    <col min="1" max="1" width="26.140625" customWidth="1"/>
    <col min="3" max="11" width="12.5703125" style="21" customWidth="1"/>
    <col min="12" max="14" width="10.5703125" style="73" customWidth="1"/>
  </cols>
  <sheetData>
    <row r="1" spans="1:15" x14ac:dyDescent="0.25">
      <c r="A1" s="86" t="s">
        <v>53</v>
      </c>
      <c r="B1" s="86"/>
      <c r="C1" s="86"/>
      <c r="D1" s="86"/>
      <c r="E1" s="86"/>
      <c r="F1" s="86"/>
      <c r="G1" s="86"/>
      <c r="H1" s="86"/>
      <c r="I1" s="86"/>
      <c r="J1" s="86"/>
      <c r="K1" s="86"/>
    </row>
    <row r="2" spans="1:15" x14ac:dyDescent="0.25">
      <c r="A2" s="86" t="s">
        <v>54</v>
      </c>
      <c r="B2" s="86"/>
      <c r="C2" s="86"/>
      <c r="D2" s="86"/>
      <c r="E2" s="86"/>
      <c r="F2" s="86"/>
      <c r="G2" s="86"/>
      <c r="H2" s="86"/>
      <c r="I2" s="86"/>
      <c r="J2" s="86"/>
      <c r="K2" s="86"/>
    </row>
    <row r="4" spans="1:15" ht="25.5" customHeight="1" x14ac:dyDescent="0.25">
      <c r="A4" s="76" t="s">
        <v>49</v>
      </c>
      <c r="B4" s="83" t="s">
        <v>36</v>
      </c>
      <c r="C4" s="76" t="s">
        <v>50</v>
      </c>
      <c r="D4" s="76"/>
      <c r="E4" s="76"/>
      <c r="F4" s="76" t="s">
        <v>51</v>
      </c>
      <c r="G4" s="76"/>
      <c r="H4" s="76"/>
      <c r="I4" s="76" t="s">
        <v>52</v>
      </c>
      <c r="J4" s="76"/>
      <c r="K4" s="76"/>
    </row>
    <row r="5" spans="1:15" x14ac:dyDescent="0.25">
      <c r="A5" s="76"/>
      <c r="B5" s="84"/>
      <c r="C5" s="76"/>
      <c r="D5" s="76"/>
      <c r="E5" s="76"/>
      <c r="F5" s="76"/>
      <c r="G5" s="76"/>
      <c r="H5" s="76"/>
      <c r="I5" s="76"/>
      <c r="J5" s="76"/>
      <c r="K5" s="76"/>
    </row>
    <row r="6" spans="1:15" x14ac:dyDescent="0.25">
      <c r="A6" s="76"/>
      <c r="B6" s="85"/>
      <c r="C6" s="1" t="s">
        <v>99</v>
      </c>
      <c r="D6" s="1" t="s">
        <v>104</v>
      </c>
      <c r="E6" s="1" t="s">
        <v>112</v>
      </c>
      <c r="F6" s="51" t="s">
        <v>99</v>
      </c>
      <c r="G6" s="51" t="s">
        <v>104</v>
      </c>
      <c r="H6" s="51" t="s">
        <v>112</v>
      </c>
      <c r="I6" s="51" t="s">
        <v>99</v>
      </c>
      <c r="J6" s="51" t="s">
        <v>104</v>
      </c>
      <c r="K6" s="51" t="s">
        <v>112</v>
      </c>
      <c r="L6" s="73">
        <v>2023</v>
      </c>
      <c r="M6" s="73">
        <v>2024</v>
      </c>
      <c r="N6" s="73">
        <v>2025</v>
      </c>
    </row>
    <row r="7" spans="1:15" s="21" customFormat="1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74"/>
      <c r="M7" s="74"/>
      <c r="N7" s="74"/>
    </row>
    <row r="8" spans="1:15" ht="51" x14ac:dyDescent="0.25">
      <c r="A8" s="56" t="s">
        <v>91</v>
      </c>
      <c r="B8" s="57">
        <v>1</v>
      </c>
      <c r="C8" s="58"/>
      <c r="D8" s="58"/>
      <c r="E8" s="58"/>
      <c r="F8" s="59"/>
      <c r="G8" s="59"/>
      <c r="H8" s="59"/>
      <c r="I8" s="66">
        <f>C8*F8*12</f>
        <v>0</v>
      </c>
      <c r="J8" s="66">
        <f t="shared" ref="J8:K8" si="0">D8*G8*12</f>
        <v>0</v>
      </c>
      <c r="K8" s="66">
        <f t="shared" si="0"/>
        <v>0</v>
      </c>
    </row>
    <row r="9" spans="1:15" ht="51" x14ac:dyDescent="0.25">
      <c r="A9" s="56" t="s">
        <v>92</v>
      </c>
      <c r="B9" s="57">
        <v>2</v>
      </c>
      <c r="C9" s="58"/>
      <c r="D9" s="58"/>
      <c r="E9" s="58"/>
      <c r="F9" s="59"/>
      <c r="G9" s="59"/>
      <c r="H9" s="59"/>
      <c r="I9" s="66">
        <f t="shared" ref="I9:I10" si="1">C9*F9*12</f>
        <v>0</v>
      </c>
      <c r="J9" s="66">
        <f t="shared" ref="J9:J10" si="2">D9*G9*12</f>
        <v>0</v>
      </c>
      <c r="K9" s="66">
        <f t="shared" ref="K9:K10" si="3">E9*H9*12</f>
        <v>0</v>
      </c>
    </row>
    <row r="10" spans="1:15" ht="51" x14ac:dyDescent="0.25">
      <c r="A10" s="56" t="s">
        <v>107</v>
      </c>
      <c r="B10" s="57">
        <v>2</v>
      </c>
      <c r="C10" s="58"/>
      <c r="D10" s="58"/>
      <c r="E10" s="58"/>
      <c r="F10" s="59"/>
      <c r="G10" s="59"/>
      <c r="H10" s="59"/>
      <c r="I10" s="66">
        <f t="shared" si="1"/>
        <v>0</v>
      </c>
      <c r="J10" s="66">
        <f t="shared" si="2"/>
        <v>0</v>
      </c>
      <c r="K10" s="66">
        <f t="shared" si="3"/>
        <v>0</v>
      </c>
    </row>
    <row r="11" spans="1:15" ht="14.25" customHeight="1" x14ac:dyDescent="0.25">
      <c r="A11" s="56" t="s">
        <v>103</v>
      </c>
      <c r="B11" s="57">
        <v>5</v>
      </c>
      <c r="C11" s="58">
        <v>1477.18</v>
      </c>
      <c r="D11" s="58">
        <v>1477.18</v>
      </c>
      <c r="E11" s="58">
        <v>1477.18</v>
      </c>
      <c r="F11" s="59">
        <v>25</v>
      </c>
      <c r="G11" s="59">
        <v>25</v>
      </c>
      <c r="H11" s="59">
        <v>25</v>
      </c>
      <c r="I11" s="67">
        <f>443150</f>
        <v>443150</v>
      </c>
      <c r="J11" s="67">
        <v>443150</v>
      </c>
      <c r="K11" s="67">
        <v>443150</v>
      </c>
    </row>
    <row r="12" spans="1:15" ht="30.75" customHeight="1" x14ac:dyDescent="0.25">
      <c r="A12" s="56" t="s">
        <v>95</v>
      </c>
      <c r="B12" s="57">
        <v>7</v>
      </c>
      <c r="C12" s="59"/>
      <c r="D12" s="59"/>
      <c r="E12" s="59"/>
      <c r="F12" s="59"/>
      <c r="G12" s="59"/>
      <c r="H12" s="59"/>
      <c r="I12" s="66">
        <f>L12-I8-I9-I10-I11-1065.75-12253071.02</f>
        <v>2657293.2300000004</v>
      </c>
      <c r="J12" s="66">
        <f t="shared" ref="J12:K12" si="4">M12-J8-J9-J10-J11</f>
        <v>14339170</v>
      </c>
      <c r="K12" s="66">
        <f t="shared" si="4"/>
        <v>14339170</v>
      </c>
      <c r="L12" s="73">
        <v>15354580</v>
      </c>
      <c r="M12" s="73">
        <v>14782320</v>
      </c>
      <c r="N12" s="73">
        <v>14782320</v>
      </c>
      <c r="O12" s="48"/>
    </row>
    <row r="13" spans="1:15" ht="30.75" customHeight="1" x14ac:dyDescent="0.25">
      <c r="A13" s="60" t="s">
        <v>94</v>
      </c>
      <c r="B13" s="61">
        <v>6</v>
      </c>
      <c r="C13" s="62">
        <v>2950</v>
      </c>
      <c r="D13" s="62">
        <v>2950</v>
      </c>
      <c r="E13" s="62">
        <v>2950</v>
      </c>
      <c r="F13" s="62">
        <v>16</v>
      </c>
      <c r="G13" s="62">
        <v>16</v>
      </c>
      <c r="H13" s="62">
        <v>16</v>
      </c>
      <c r="I13" s="68">
        <f>C13*F13</f>
        <v>47200</v>
      </c>
      <c r="J13" s="68">
        <f t="shared" ref="J13:K15" si="5">D13*G13</f>
        <v>47200</v>
      </c>
      <c r="K13" s="68">
        <f t="shared" si="5"/>
        <v>47200</v>
      </c>
    </row>
    <row r="14" spans="1:15" ht="30.75" customHeight="1" x14ac:dyDescent="0.25">
      <c r="A14" s="60" t="s">
        <v>94</v>
      </c>
      <c r="B14" s="61">
        <v>6</v>
      </c>
      <c r="C14" s="62">
        <v>12367.61</v>
      </c>
      <c r="D14" s="62">
        <v>12367.61</v>
      </c>
      <c r="E14" s="62">
        <v>12367.61</v>
      </c>
      <c r="F14" s="62">
        <v>16</v>
      </c>
      <c r="G14" s="62">
        <v>16</v>
      </c>
      <c r="H14" s="62">
        <v>16</v>
      </c>
      <c r="I14" s="68">
        <f t="shared" ref="I14:I15" si="6">C14*F14</f>
        <v>197881.76</v>
      </c>
      <c r="J14" s="68">
        <f t="shared" si="5"/>
        <v>197881.76</v>
      </c>
      <c r="K14" s="68">
        <f t="shared" si="5"/>
        <v>197881.76</v>
      </c>
    </row>
    <row r="15" spans="1:15" ht="30.75" customHeight="1" x14ac:dyDescent="0.25">
      <c r="A15" s="60" t="s">
        <v>94</v>
      </c>
      <c r="B15" s="61">
        <v>6</v>
      </c>
      <c r="C15" s="62">
        <v>15317.61</v>
      </c>
      <c r="D15" s="62">
        <v>15317.61</v>
      </c>
      <c r="E15" s="62">
        <v>15317.61</v>
      </c>
      <c r="F15" s="62">
        <v>4</v>
      </c>
      <c r="G15" s="62">
        <v>4</v>
      </c>
      <c r="H15" s="62">
        <v>4</v>
      </c>
      <c r="I15" s="68">
        <f t="shared" si="6"/>
        <v>61270.44</v>
      </c>
      <c r="J15" s="68">
        <f t="shared" si="5"/>
        <v>61270.44</v>
      </c>
      <c r="K15" s="68">
        <f t="shared" si="5"/>
        <v>61270.44</v>
      </c>
    </row>
    <row r="16" spans="1:15" ht="51" x14ac:dyDescent="0.25">
      <c r="A16" s="63" t="s">
        <v>101</v>
      </c>
      <c r="B16" s="64">
        <v>3</v>
      </c>
      <c r="C16" s="65">
        <v>20737.71</v>
      </c>
      <c r="D16" s="65"/>
      <c r="E16" s="65"/>
      <c r="F16" s="65"/>
      <c r="G16" s="65"/>
      <c r="H16" s="65"/>
      <c r="I16" s="69">
        <f t="shared" ref="I16:I17" si="7">C16*F16*12</f>
        <v>0</v>
      </c>
      <c r="J16" s="69">
        <f t="shared" ref="J16:K17" si="8">D16*G16*12</f>
        <v>0</v>
      </c>
      <c r="K16" s="69">
        <f t="shared" si="8"/>
        <v>0</v>
      </c>
    </row>
    <row r="17" spans="1:15" ht="51" x14ac:dyDescent="0.25">
      <c r="A17" s="63" t="s">
        <v>102</v>
      </c>
      <c r="B17" s="64">
        <v>4</v>
      </c>
      <c r="C17" s="65">
        <v>15785.83</v>
      </c>
      <c r="D17" s="65"/>
      <c r="E17" s="65"/>
      <c r="F17" s="65"/>
      <c r="G17" s="65"/>
      <c r="H17" s="65"/>
      <c r="I17" s="69">
        <f t="shared" si="7"/>
        <v>0</v>
      </c>
      <c r="J17" s="69">
        <f t="shared" si="8"/>
        <v>0</v>
      </c>
      <c r="K17" s="69">
        <f t="shared" si="8"/>
        <v>0</v>
      </c>
    </row>
    <row r="18" spans="1:15" ht="14.25" customHeight="1" x14ac:dyDescent="0.25">
      <c r="A18" s="63" t="s">
        <v>93</v>
      </c>
      <c r="B18" s="64">
        <v>5</v>
      </c>
      <c r="C18" s="65">
        <v>260.95999999999998</v>
      </c>
      <c r="D18" s="65">
        <v>260.95999999999998</v>
      </c>
      <c r="E18" s="65">
        <v>260.95999999999998</v>
      </c>
      <c r="F18" s="65">
        <v>5100</v>
      </c>
      <c r="G18" s="65">
        <v>5100</v>
      </c>
      <c r="H18" s="65">
        <v>5100</v>
      </c>
      <c r="I18" s="69">
        <f>C18*F18</f>
        <v>1330896</v>
      </c>
      <c r="J18" s="69">
        <f t="shared" ref="J18:K18" si="9">D18*G18</f>
        <v>1330896</v>
      </c>
      <c r="K18" s="69">
        <f t="shared" si="9"/>
        <v>1330896</v>
      </c>
    </row>
    <row r="19" spans="1:15" ht="30.75" customHeight="1" x14ac:dyDescent="0.25">
      <c r="A19" s="63" t="s">
        <v>95</v>
      </c>
      <c r="B19" s="64">
        <v>7</v>
      </c>
      <c r="C19" s="65"/>
      <c r="D19" s="65"/>
      <c r="E19" s="65"/>
      <c r="F19" s="65"/>
      <c r="G19" s="65"/>
      <c r="H19" s="65"/>
      <c r="I19" s="69">
        <v>1750704</v>
      </c>
      <c r="J19" s="69">
        <f t="shared" ref="J19:K19" si="10">M19-J16-J17-J18</f>
        <v>7228389</v>
      </c>
      <c r="K19" s="69">
        <f t="shared" si="10"/>
        <v>7228389</v>
      </c>
      <c r="L19" s="73">
        <v>8663475</v>
      </c>
      <c r="M19" s="73">
        <v>8559285</v>
      </c>
      <c r="N19" s="73">
        <v>8559285</v>
      </c>
      <c r="O19" s="48"/>
    </row>
    <row r="20" spans="1:15" x14ac:dyDescent="0.25">
      <c r="A20" s="29" t="s">
        <v>31</v>
      </c>
      <c r="B20" s="1">
        <v>9000</v>
      </c>
      <c r="C20" s="1" t="s">
        <v>28</v>
      </c>
      <c r="D20" s="1" t="s">
        <v>28</v>
      </c>
      <c r="E20" s="1" t="s">
        <v>28</v>
      </c>
      <c r="F20" s="1" t="s">
        <v>28</v>
      </c>
      <c r="G20" s="1" t="s">
        <v>28</v>
      </c>
      <c r="H20" s="1" t="s">
        <v>28</v>
      </c>
      <c r="I20" s="54">
        <f>SUM(I8:I19)</f>
        <v>6488395.4299999997</v>
      </c>
      <c r="J20" s="54">
        <f t="shared" ref="J20:K20" si="11">SUM(J8:J19)</f>
        <v>23647957.199999999</v>
      </c>
      <c r="K20" s="54">
        <f t="shared" si="11"/>
        <v>23647957.199999999</v>
      </c>
    </row>
    <row r="21" spans="1:15" s="70" customFormat="1" ht="12.75" x14ac:dyDescent="0.2">
      <c r="C21" s="71"/>
      <c r="D21" s="71"/>
      <c r="E21" s="71"/>
      <c r="F21" s="71"/>
      <c r="G21" s="71"/>
      <c r="H21" s="71"/>
      <c r="I21" s="72">
        <f>I20</f>
        <v>6488395.4299999997</v>
      </c>
      <c r="J21" s="72">
        <f>Лист4!D9+Лист4!D11</f>
        <v>6792620.5999999996</v>
      </c>
      <c r="K21" s="72">
        <f>Лист4!E9+Лист4!E11</f>
        <v>6792620.5999999996</v>
      </c>
      <c r="L21" s="73"/>
      <c r="M21" s="73"/>
      <c r="N21" s="73"/>
    </row>
    <row r="22" spans="1:15" s="70" customFormat="1" ht="12.75" x14ac:dyDescent="0.2">
      <c r="C22" s="71"/>
      <c r="D22" s="71"/>
      <c r="E22" s="71"/>
      <c r="F22" s="71"/>
      <c r="G22" s="71"/>
      <c r="H22" s="71"/>
      <c r="I22" s="72">
        <f>I20-I21</f>
        <v>0</v>
      </c>
      <c r="J22" s="72">
        <f t="shared" ref="J22:K22" si="12">J20-J21</f>
        <v>16855336.600000001</v>
      </c>
      <c r="K22" s="72">
        <f t="shared" si="12"/>
        <v>16855336.600000001</v>
      </c>
      <c r="L22" s="73"/>
      <c r="M22" s="73"/>
      <c r="N22" s="73"/>
    </row>
    <row r="23" spans="1:15" x14ac:dyDescent="0.25">
      <c r="A23" s="86" t="s">
        <v>55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</row>
    <row r="24" spans="1:15" x14ac:dyDescent="0.25">
      <c r="A24" s="86" t="s">
        <v>56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</row>
    <row r="26" spans="1:15" ht="25.5" customHeight="1" x14ac:dyDescent="0.25">
      <c r="A26" s="76" t="s">
        <v>49</v>
      </c>
      <c r="B26" s="83" t="s">
        <v>36</v>
      </c>
      <c r="C26" s="76" t="s">
        <v>50</v>
      </c>
      <c r="D26" s="76"/>
      <c r="E26" s="76"/>
      <c r="F26" s="76" t="s">
        <v>51</v>
      </c>
      <c r="G26" s="76"/>
      <c r="H26" s="76"/>
      <c r="I26" s="76" t="s">
        <v>52</v>
      </c>
      <c r="J26" s="76"/>
      <c r="K26" s="76"/>
    </row>
    <row r="27" spans="1:15" x14ac:dyDescent="0.25">
      <c r="A27" s="76"/>
      <c r="B27" s="84"/>
      <c r="C27" s="76"/>
      <c r="D27" s="76"/>
      <c r="E27" s="76"/>
      <c r="F27" s="76"/>
      <c r="G27" s="76"/>
      <c r="H27" s="76"/>
      <c r="I27" s="76"/>
      <c r="J27" s="76"/>
      <c r="K27" s="76"/>
    </row>
    <row r="28" spans="1:15" x14ac:dyDescent="0.25">
      <c r="A28" s="76"/>
      <c r="B28" s="85"/>
      <c r="C28" s="50" t="s">
        <v>97</v>
      </c>
      <c r="D28" s="50" t="s">
        <v>98</v>
      </c>
      <c r="E28" s="50" t="s">
        <v>104</v>
      </c>
      <c r="F28" s="51" t="s">
        <v>97</v>
      </c>
      <c r="G28" s="51" t="s">
        <v>98</v>
      </c>
      <c r="H28" s="51" t="s">
        <v>104</v>
      </c>
      <c r="I28" s="51" t="s">
        <v>97</v>
      </c>
      <c r="J28" s="51" t="s">
        <v>98</v>
      </c>
      <c r="K28" s="51" t="s">
        <v>104</v>
      </c>
    </row>
    <row r="29" spans="1:15" s="21" customFormat="1" x14ac:dyDescent="0.25">
      <c r="A29" s="1">
        <v>1</v>
      </c>
      <c r="B29" s="1">
        <v>2</v>
      </c>
      <c r="C29" s="1">
        <v>3</v>
      </c>
      <c r="D29" s="1">
        <v>4</v>
      </c>
      <c r="E29" s="1">
        <v>5</v>
      </c>
      <c r="F29" s="1">
        <v>6</v>
      </c>
      <c r="G29" s="1">
        <v>7</v>
      </c>
      <c r="H29" s="1">
        <v>8</v>
      </c>
      <c r="I29" s="1">
        <v>9</v>
      </c>
      <c r="J29" s="1">
        <v>10</v>
      </c>
      <c r="K29" s="1">
        <v>11</v>
      </c>
      <c r="L29" s="74"/>
      <c r="M29" s="74"/>
      <c r="N29" s="74"/>
    </row>
    <row r="30" spans="1:15" ht="90.75" customHeight="1" x14ac:dyDescent="0.25">
      <c r="A30" s="33" t="s">
        <v>88</v>
      </c>
      <c r="B30" s="46">
        <v>1</v>
      </c>
      <c r="C30" s="47" t="s">
        <v>28</v>
      </c>
      <c r="D30" s="47" t="s">
        <v>28</v>
      </c>
      <c r="E30" s="47" t="s">
        <v>28</v>
      </c>
      <c r="F30" s="47" t="s">
        <v>28</v>
      </c>
      <c r="G30" s="47" t="s">
        <v>28</v>
      </c>
      <c r="H30" s="47" t="s">
        <v>28</v>
      </c>
      <c r="I30" s="47">
        <f>Лист4!C13</f>
        <v>0</v>
      </c>
      <c r="J30" s="47"/>
      <c r="K30" s="47"/>
    </row>
    <row r="31" spans="1:15" ht="27.75" customHeight="1" x14ac:dyDescent="0.25">
      <c r="A31" s="33" t="s">
        <v>89</v>
      </c>
      <c r="B31" s="46">
        <v>2</v>
      </c>
      <c r="C31" s="47" t="s">
        <v>28</v>
      </c>
      <c r="D31" s="47" t="s">
        <v>28</v>
      </c>
      <c r="E31" s="47" t="s">
        <v>28</v>
      </c>
      <c r="F31" s="47" t="s">
        <v>28</v>
      </c>
      <c r="G31" s="47" t="s">
        <v>28</v>
      </c>
      <c r="H31" s="47" t="s">
        <v>28</v>
      </c>
      <c r="I31" s="47">
        <v>0</v>
      </c>
      <c r="J31" s="47">
        <f>I31</f>
        <v>0</v>
      </c>
      <c r="K31" s="47">
        <f>I31</f>
        <v>0</v>
      </c>
    </row>
    <row r="32" spans="1:15" ht="56.25" customHeight="1" x14ac:dyDescent="0.25">
      <c r="A32" s="33" t="s">
        <v>90</v>
      </c>
      <c r="B32" s="46">
        <v>8</v>
      </c>
      <c r="C32" s="40" t="s">
        <v>28</v>
      </c>
      <c r="D32" s="40" t="s">
        <v>28</v>
      </c>
      <c r="E32" s="40" t="s">
        <v>28</v>
      </c>
      <c r="F32" s="42" t="s">
        <v>28</v>
      </c>
      <c r="G32" s="42" t="str">
        <f>F32</f>
        <v>х</v>
      </c>
      <c r="H32" s="42" t="str">
        <f>F32</f>
        <v>х</v>
      </c>
      <c r="I32" s="40">
        <v>0</v>
      </c>
      <c r="J32" s="40"/>
      <c r="K32" s="40"/>
    </row>
    <row r="33" spans="1:14" s="44" customFormat="1" x14ac:dyDescent="0.25">
      <c r="A33" s="29" t="s">
        <v>31</v>
      </c>
      <c r="B33" s="4">
        <v>9000</v>
      </c>
      <c r="C33" s="43" t="s">
        <v>28</v>
      </c>
      <c r="D33" s="43" t="s">
        <v>28</v>
      </c>
      <c r="E33" s="43" t="s">
        <v>28</v>
      </c>
      <c r="F33" s="43" t="s">
        <v>28</v>
      </c>
      <c r="G33" s="43" t="s">
        <v>28</v>
      </c>
      <c r="H33" s="43" t="s">
        <v>28</v>
      </c>
      <c r="I33" s="8">
        <f>SUM(I30:I32)</f>
        <v>0</v>
      </c>
      <c r="J33" s="8">
        <f>SUM(J30:J32)</f>
        <v>0</v>
      </c>
      <c r="K33" s="8">
        <f>SUM(K30:K32)</f>
        <v>0</v>
      </c>
      <c r="L33" s="75"/>
      <c r="M33" s="75"/>
      <c r="N33" s="75"/>
    </row>
    <row r="34" spans="1:14" x14ac:dyDescent="0.25">
      <c r="I34" s="55">
        <f>Лист4!C12+Лист4!C13</f>
        <v>0</v>
      </c>
      <c r="J34" s="55">
        <f>Лист4!D12+Лист4!D13</f>
        <v>0</v>
      </c>
      <c r="K34" s="55">
        <f>Лист4!E12+Лист4!E13</f>
        <v>0</v>
      </c>
    </row>
  </sheetData>
  <mergeCells count="14">
    <mergeCell ref="B4:B6"/>
    <mergeCell ref="A1:K1"/>
    <mergeCell ref="A2:K2"/>
    <mergeCell ref="A4:A6"/>
    <mergeCell ref="C4:E5"/>
    <mergeCell ref="F4:H5"/>
    <mergeCell ref="I4:K5"/>
    <mergeCell ref="A23:K23"/>
    <mergeCell ref="A24:K24"/>
    <mergeCell ref="A26:A28"/>
    <mergeCell ref="B26:B28"/>
    <mergeCell ref="C26:E27"/>
    <mergeCell ref="F26:H27"/>
    <mergeCell ref="I26:K27"/>
  </mergeCells>
  <printOptions horizontalCentered="1"/>
  <pageMargins left="0.31496062992125984" right="0.31496062992125984" top="1.1417322834645669" bottom="0.74803149606299213" header="0.31496062992125984" footer="0.31496062992125984"/>
  <pageSetup paperSize="9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opLeftCell="A7" workbookViewId="0">
      <selection activeCell="A20" sqref="A20"/>
    </sheetView>
  </sheetViews>
  <sheetFormatPr defaultRowHeight="15" x14ac:dyDescent="0.25"/>
  <cols>
    <col min="1" max="1" width="59.28515625" customWidth="1"/>
    <col min="3" max="6" width="18.42578125" style="21" customWidth="1"/>
  </cols>
  <sheetData>
    <row r="1" spans="1:6" x14ac:dyDescent="0.25">
      <c r="A1" s="87" t="s">
        <v>62</v>
      </c>
      <c r="B1" s="87"/>
      <c r="C1" s="87"/>
      <c r="D1" s="87"/>
      <c r="E1" s="87"/>
      <c r="F1" s="87"/>
    </row>
    <row r="2" spans="1:6" x14ac:dyDescent="0.25">
      <c r="A2" s="88" t="s">
        <v>100</v>
      </c>
      <c r="B2" s="87"/>
      <c r="C2" s="87"/>
      <c r="D2" s="87"/>
      <c r="E2" s="87"/>
      <c r="F2" s="87"/>
    </row>
    <row r="3" spans="1:6" x14ac:dyDescent="0.25">
      <c r="A3" s="89"/>
      <c r="B3" s="89"/>
      <c r="C3" s="89"/>
      <c r="D3" s="89"/>
      <c r="E3" s="89"/>
      <c r="F3" s="89"/>
    </row>
    <row r="4" spans="1:6" x14ac:dyDescent="0.25">
      <c r="A4" s="35" t="s">
        <v>63</v>
      </c>
      <c r="B4" s="90" t="s">
        <v>108</v>
      </c>
      <c r="C4" s="90"/>
      <c r="D4" s="90"/>
      <c r="E4" s="90"/>
      <c r="F4" s="90"/>
    </row>
    <row r="5" spans="1:6" x14ac:dyDescent="0.25">
      <c r="A5" s="36" t="s">
        <v>64</v>
      </c>
      <c r="B5" s="90"/>
      <c r="C5" s="90"/>
      <c r="D5" s="90"/>
      <c r="E5" s="90"/>
      <c r="F5" s="90"/>
    </row>
    <row r="6" spans="1:6" x14ac:dyDescent="0.25">
      <c r="A6" t="s">
        <v>65</v>
      </c>
      <c r="B6" s="91"/>
      <c r="C6" s="91"/>
      <c r="D6" s="91"/>
      <c r="E6" s="91"/>
      <c r="F6" s="91"/>
    </row>
    <row r="8" spans="1:6" ht="17.25" customHeight="1" x14ac:dyDescent="0.25">
      <c r="A8" s="76" t="s">
        <v>0</v>
      </c>
      <c r="B8" s="83" t="s">
        <v>36</v>
      </c>
      <c r="C8" s="76" t="s">
        <v>3</v>
      </c>
      <c r="D8" s="76"/>
      <c r="E8" s="76"/>
      <c r="F8" s="76"/>
    </row>
    <row r="9" spans="1:6" x14ac:dyDescent="0.25">
      <c r="A9" s="76"/>
      <c r="B9" s="84"/>
      <c r="C9" s="22" t="s">
        <v>96</v>
      </c>
      <c r="D9" s="22" t="s">
        <v>105</v>
      </c>
      <c r="E9" s="22" t="s">
        <v>104</v>
      </c>
      <c r="F9" s="22" t="s">
        <v>112</v>
      </c>
    </row>
    <row r="10" spans="1:6" ht="25.5" x14ac:dyDescent="0.25">
      <c r="A10" s="76"/>
      <c r="B10" s="85"/>
      <c r="C10" s="23" t="s">
        <v>57</v>
      </c>
      <c r="D10" s="23" t="s">
        <v>58</v>
      </c>
      <c r="E10" s="23" t="s">
        <v>59</v>
      </c>
      <c r="F10" s="23" t="s">
        <v>60</v>
      </c>
    </row>
    <row r="11" spans="1:6" s="21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</row>
    <row r="12" spans="1:6" x14ac:dyDescent="0.25">
      <c r="A12" s="13" t="s">
        <v>61</v>
      </c>
      <c r="B12" s="12">
        <v>100</v>
      </c>
      <c r="C12" s="20">
        <v>26069.03</v>
      </c>
      <c r="D12" s="20"/>
      <c r="E12" s="20"/>
      <c r="F12" s="20"/>
    </row>
    <row r="14" spans="1:6" x14ac:dyDescent="0.25">
      <c r="A14" s="86" t="s">
        <v>71</v>
      </c>
      <c r="B14" s="86"/>
      <c r="C14" s="86"/>
      <c r="D14" s="86"/>
      <c r="E14" s="86"/>
      <c r="F14" s="86"/>
    </row>
    <row r="16" spans="1:6" ht="17.25" customHeight="1" x14ac:dyDescent="0.25">
      <c r="A16" s="76" t="s">
        <v>0</v>
      </c>
      <c r="B16" s="83" t="s">
        <v>36</v>
      </c>
      <c r="C16" s="76" t="s">
        <v>3</v>
      </c>
      <c r="D16" s="76"/>
      <c r="E16" s="76"/>
      <c r="F16" s="76"/>
    </row>
    <row r="17" spans="1:6" x14ac:dyDescent="0.25">
      <c r="A17" s="76"/>
      <c r="B17" s="84"/>
      <c r="C17" s="22" t="s">
        <v>96</v>
      </c>
      <c r="D17" s="53" t="s">
        <v>105</v>
      </c>
      <c r="E17" s="53" t="s">
        <v>104</v>
      </c>
      <c r="F17" s="53" t="s">
        <v>112</v>
      </c>
    </row>
    <row r="18" spans="1:6" ht="25.5" x14ac:dyDescent="0.25">
      <c r="A18" s="76"/>
      <c r="B18" s="85"/>
      <c r="C18" s="23" t="s">
        <v>57</v>
      </c>
      <c r="D18" s="23" t="s">
        <v>58</v>
      </c>
      <c r="E18" s="23" t="s">
        <v>59</v>
      </c>
      <c r="F18" s="23" t="s">
        <v>60</v>
      </c>
    </row>
    <row r="19" spans="1:6" s="21" customFormat="1" x14ac:dyDescent="0.25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</row>
    <row r="20" spans="1:6" ht="25.5" x14ac:dyDescent="0.25">
      <c r="A20" s="13" t="s">
        <v>66</v>
      </c>
      <c r="B20" s="12">
        <v>10</v>
      </c>
      <c r="C20" s="20"/>
      <c r="D20" s="14"/>
      <c r="E20" s="14"/>
      <c r="F20" s="14"/>
    </row>
    <row r="21" spans="1:6" x14ac:dyDescent="0.25">
      <c r="A21" s="14"/>
      <c r="B21" s="12">
        <v>11</v>
      </c>
      <c r="C21" s="20"/>
      <c r="D21" s="14"/>
      <c r="E21" s="14"/>
      <c r="F21" s="14"/>
    </row>
    <row r="22" spans="1:6" x14ac:dyDescent="0.25">
      <c r="A22" s="14"/>
      <c r="B22" s="12">
        <v>12</v>
      </c>
      <c r="C22" s="20"/>
      <c r="D22" s="14"/>
      <c r="E22" s="14"/>
      <c r="F22" s="14"/>
    </row>
    <row r="23" spans="1:6" ht="25.5" x14ac:dyDescent="0.25">
      <c r="A23" s="13" t="s">
        <v>67</v>
      </c>
      <c r="B23" s="12">
        <v>20</v>
      </c>
      <c r="C23" s="20"/>
      <c r="D23" s="14"/>
      <c r="E23" s="14"/>
      <c r="F23" s="14"/>
    </row>
    <row r="24" spans="1:6" x14ac:dyDescent="0.25">
      <c r="A24" s="14"/>
      <c r="B24" s="12">
        <v>21</v>
      </c>
      <c r="C24" s="20"/>
      <c r="D24" s="14"/>
      <c r="E24" s="14"/>
      <c r="F24" s="14"/>
    </row>
    <row r="25" spans="1:6" x14ac:dyDescent="0.25">
      <c r="A25" s="14"/>
      <c r="B25" s="12">
        <v>22</v>
      </c>
      <c r="C25" s="20"/>
      <c r="D25" s="14"/>
      <c r="E25" s="14"/>
      <c r="F25" s="14"/>
    </row>
    <row r="26" spans="1:6" ht="25.5" x14ac:dyDescent="0.25">
      <c r="A26" s="13" t="s">
        <v>68</v>
      </c>
      <c r="B26" s="12">
        <v>30</v>
      </c>
      <c r="C26" s="20"/>
      <c r="D26" s="14"/>
      <c r="E26" s="14"/>
      <c r="F26" s="14"/>
    </row>
    <row r="27" spans="1:6" x14ac:dyDescent="0.25">
      <c r="A27" s="14"/>
      <c r="B27" s="12">
        <v>31</v>
      </c>
      <c r="C27" s="20"/>
      <c r="D27" s="14"/>
      <c r="E27" s="14"/>
      <c r="F27" s="14"/>
    </row>
    <row r="28" spans="1:6" x14ac:dyDescent="0.25">
      <c r="A28" s="14"/>
      <c r="B28" s="12">
        <v>32</v>
      </c>
      <c r="C28" s="20"/>
      <c r="D28" s="14"/>
      <c r="E28" s="14"/>
      <c r="F28" s="14"/>
    </row>
    <row r="29" spans="1:6" ht="38.25" x14ac:dyDescent="0.25">
      <c r="A29" s="13" t="s">
        <v>69</v>
      </c>
      <c r="B29" s="12">
        <v>40</v>
      </c>
      <c r="C29" s="20"/>
      <c r="D29" s="14"/>
      <c r="E29" s="14"/>
      <c r="F29" s="14"/>
    </row>
    <row r="30" spans="1:6" x14ac:dyDescent="0.25">
      <c r="A30" s="14"/>
      <c r="B30" s="12">
        <v>41</v>
      </c>
      <c r="C30" s="20"/>
      <c r="D30" s="14"/>
      <c r="E30" s="14"/>
      <c r="F30" s="14"/>
    </row>
    <row r="31" spans="1:6" x14ac:dyDescent="0.25">
      <c r="A31" s="14"/>
      <c r="B31" s="12">
        <v>42</v>
      </c>
      <c r="C31" s="20"/>
      <c r="D31" s="14"/>
      <c r="E31" s="14"/>
      <c r="F31" s="14"/>
    </row>
    <row r="32" spans="1:6" x14ac:dyDescent="0.25">
      <c r="A32" s="13" t="s">
        <v>70</v>
      </c>
      <c r="B32" s="12">
        <v>50</v>
      </c>
      <c r="C32" s="20">
        <v>0</v>
      </c>
      <c r="D32" s="14"/>
      <c r="E32" s="14"/>
      <c r="F32" s="14"/>
    </row>
    <row r="33" spans="1:6" x14ac:dyDescent="0.25">
      <c r="A33" s="14"/>
      <c r="B33" s="12">
        <v>51</v>
      </c>
      <c r="C33" s="20">
        <v>0</v>
      </c>
      <c r="D33" s="14"/>
      <c r="E33" s="14"/>
      <c r="F33" s="14"/>
    </row>
    <row r="34" spans="1:6" x14ac:dyDescent="0.25">
      <c r="A34" s="14" t="s">
        <v>109</v>
      </c>
      <c r="B34" s="12">
        <v>52</v>
      </c>
      <c r="C34" s="20">
        <v>0</v>
      </c>
      <c r="D34" s="14"/>
      <c r="E34" s="14"/>
      <c r="F34" s="14"/>
    </row>
    <row r="35" spans="1:6" x14ac:dyDescent="0.25">
      <c r="A35" t="s">
        <v>110</v>
      </c>
      <c r="B35" s="12">
        <v>9000</v>
      </c>
      <c r="C35" s="20">
        <v>0</v>
      </c>
      <c r="D35" s="14"/>
      <c r="E35" s="14"/>
      <c r="F35" s="14"/>
    </row>
    <row r="36" spans="1:6" x14ac:dyDescent="0.25">
      <c r="A36" s="92" t="s">
        <v>72</v>
      </c>
      <c r="B36" s="92"/>
      <c r="C36" s="92"/>
      <c r="D36" s="92"/>
      <c r="E36" s="92"/>
      <c r="F36" s="92"/>
    </row>
  </sheetData>
  <mergeCells count="14">
    <mergeCell ref="A16:A18"/>
    <mergeCell ref="C16:F16"/>
    <mergeCell ref="B16:B18"/>
    <mergeCell ref="A14:F14"/>
    <mergeCell ref="A36:F36"/>
    <mergeCell ref="A8:A10"/>
    <mergeCell ref="C8:F8"/>
    <mergeCell ref="B8:B10"/>
    <mergeCell ref="A1:F1"/>
    <mergeCell ref="A2:F2"/>
    <mergeCell ref="A3:F3"/>
    <mergeCell ref="B4:F4"/>
    <mergeCell ref="B5:F5"/>
    <mergeCell ref="B6:F6"/>
  </mergeCells>
  <printOptions horizontalCentered="1"/>
  <pageMargins left="0.31496062992125984" right="0.31496062992125984" top="0.94488188976377963" bottom="0.74803149606299213" header="0.31496062992125984" footer="0.31496062992125984"/>
  <pageSetup paperSize="9" scale="99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workbookViewId="0">
      <selection activeCell="A14" sqref="A14:E14"/>
    </sheetView>
  </sheetViews>
  <sheetFormatPr defaultRowHeight="15" x14ac:dyDescent="0.25"/>
  <cols>
    <col min="1" max="1" width="59.28515625" customWidth="1"/>
    <col min="3" max="5" width="18.42578125" style="21" customWidth="1"/>
  </cols>
  <sheetData>
    <row r="1" spans="1:5" x14ac:dyDescent="0.25">
      <c r="A1" s="87" t="s">
        <v>73</v>
      </c>
      <c r="B1" s="87"/>
      <c r="C1" s="87"/>
      <c r="D1" s="87"/>
      <c r="E1" s="87"/>
    </row>
    <row r="2" spans="1:5" x14ac:dyDescent="0.25">
      <c r="A2" s="88" t="s">
        <v>115</v>
      </c>
      <c r="B2" s="87"/>
      <c r="C2" s="87"/>
      <c r="D2" s="87"/>
      <c r="E2" s="87"/>
    </row>
    <row r="3" spans="1:5" x14ac:dyDescent="0.25">
      <c r="A3" s="89"/>
      <c r="B3" s="89"/>
      <c r="C3" s="89"/>
      <c r="D3" s="89"/>
      <c r="E3" s="89"/>
    </row>
    <row r="4" spans="1:5" x14ac:dyDescent="0.25">
      <c r="A4" s="35" t="s">
        <v>63</v>
      </c>
      <c r="B4" s="90"/>
      <c r="C4" s="90"/>
      <c r="D4" s="90"/>
      <c r="E4" s="90"/>
    </row>
    <row r="5" spans="1:5" x14ac:dyDescent="0.25">
      <c r="A5" s="36" t="s">
        <v>64</v>
      </c>
      <c r="B5" s="90"/>
      <c r="C5" s="90"/>
      <c r="D5" s="90"/>
      <c r="E5" s="90"/>
    </row>
    <row r="6" spans="1:5" x14ac:dyDescent="0.25">
      <c r="A6" t="s">
        <v>65</v>
      </c>
      <c r="B6" s="91"/>
      <c r="C6" s="91"/>
      <c r="D6" s="91"/>
      <c r="E6" s="91"/>
    </row>
    <row r="7" spans="1:5" x14ac:dyDescent="0.25">
      <c r="B7" s="37"/>
      <c r="C7" s="37"/>
      <c r="D7" s="37"/>
      <c r="E7" s="37"/>
    </row>
    <row r="8" spans="1:5" x14ac:dyDescent="0.25">
      <c r="A8" s="86" t="s">
        <v>75</v>
      </c>
      <c r="B8" s="86"/>
      <c r="C8" s="86"/>
      <c r="D8" s="86"/>
      <c r="E8" s="86"/>
    </row>
    <row r="9" spans="1:5" ht="17.25" customHeight="1" x14ac:dyDescent="0.25">
      <c r="A9" s="76" t="s">
        <v>0</v>
      </c>
      <c r="B9" s="83" t="s">
        <v>36</v>
      </c>
      <c r="C9" s="76" t="s">
        <v>76</v>
      </c>
      <c r="D9" s="76"/>
      <c r="E9" s="76"/>
    </row>
    <row r="10" spans="1:5" x14ac:dyDescent="0.25">
      <c r="A10" s="76"/>
      <c r="B10" s="84"/>
      <c r="C10" s="12" t="s">
        <v>98</v>
      </c>
      <c r="D10" s="12" t="s">
        <v>104</v>
      </c>
      <c r="E10" s="12" t="s">
        <v>112</v>
      </c>
    </row>
    <row r="11" spans="1:5" s="21" customFormat="1" x14ac:dyDescent="0.25">
      <c r="A11" s="13">
        <v>1</v>
      </c>
      <c r="B11" s="12">
        <v>2</v>
      </c>
      <c r="C11" s="12">
        <v>3</v>
      </c>
      <c r="D11" s="12">
        <v>4</v>
      </c>
      <c r="E11" s="12">
        <v>5</v>
      </c>
    </row>
    <row r="12" spans="1:5" x14ac:dyDescent="0.25">
      <c r="A12" s="13" t="s">
        <v>77</v>
      </c>
      <c r="B12" s="12">
        <v>100</v>
      </c>
      <c r="C12" s="14"/>
      <c r="D12" s="14"/>
      <c r="E12" s="14"/>
    </row>
    <row r="14" spans="1:5" x14ac:dyDescent="0.25">
      <c r="A14" s="86" t="s">
        <v>74</v>
      </c>
      <c r="B14" s="86"/>
      <c r="C14" s="86"/>
      <c r="D14" s="86"/>
      <c r="E14" s="86"/>
    </row>
    <row r="15" spans="1:5" ht="17.25" customHeight="1" x14ac:dyDescent="0.25">
      <c r="A15" s="12" t="s">
        <v>0</v>
      </c>
      <c r="B15" s="12" t="s">
        <v>1</v>
      </c>
      <c r="C15" s="49" t="s">
        <v>98</v>
      </c>
      <c r="D15" s="49" t="s">
        <v>104</v>
      </c>
      <c r="E15" s="49" t="s">
        <v>112</v>
      </c>
    </row>
    <row r="16" spans="1:5" s="21" customFormat="1" x14ac:dyDescent="0.25">
      <c r="A16" s="12">
        <v>1</v>
      </c>
      <c r="B16" s="12">
        <v>2</v>
      </c>
      <c r="C16" s="20">
        <v>3</v>
      </c>
      <c r="D16" s="20">
        <v>4</v>
      </c>
      <c r="E16" s="20">
        <v>5</v>
      </c>
    </row>
    <row r="17" spans="1:5" ht="25.5" x14ac:dyDescent="0.25">
      <c r="A17" s="38" t="s">
        <v>78</v>
      </c>
      <c r="B17" s="12">
        <v>100</v>
      </c>
      <c r="C17" s="20"/>
      <c r="D17" s="20"/>
      <c r="E17" s="20"/>
    </row>
    <row r="18" spans="1:5" x14ac:dyDescent="0.25">
      <c r="A18" s="38"/>
      <c r="B18" s="12">
        <v>101</v>
      </c>
      <c r="C18" s="20"/>
      <c r="D18" s="20"/>
      <c r="E18" s="20"/>
    </row>
    <row r="19" spans="1:5" x14ac:dyDescent="0.25">
      <c r="A19" s="38" t="s">
        <v>79</v>
      </c>
      <c r="B19" s="12">
        <v>200</v>
      </c>
      <c r="C19" s="20"/>
      <c r="D19" s="20"/>
      <c r="E19" s="20"/>
    </row>
    <row r="20" spans="1:5" x14ac:dyDescent="0.25">
      <c r="A20" s="38"/>
      <c r="B20" s="12">
        <v>201</v>
      </c>
      <c r="C20" s="20"/>
      <c r="D20" s="20"/>
      <c r="E20" s="20"/>
    </row>
    <row r="21" spans="1:5" ht="25.5" x14ac:dyDescent="0.25">
      <c r="A21" s="38" t="s">
        <v>80</v>
      </c>
      <c r="B21" s="12">
        <v>300</v>
      </c>
      <c r="C21" s="20"/>
      <c r="D21" s="20"/>
      <c r="E21" s="20"/>
    </row>
    <row r="22" spans="1:5" x14ac:dyDescent="0.25">
      <c r="A22" s="38"/>
      <c r="B22" s="12">
        <v>301</v>
      </c>
      <c r="C22" s="20"/>
      <c r="D22" s="20"/>
      <c r="E22" s="20"/>
    </row>
    <row r="23" spans="1:5" ht="51" x14ac:dyDescent="0.25">
      <c r="A23" s="38" t="s">
        <v>81</v>
      </c>
      <c r="B23" s="12">
        <v>400</v>
      </c>
      <c r="C23" s="20"/>
      <c r="D23" s="20"/>
      <c r="E23" s="20"/>
    </row>
    <row r="24" spans="1:5" x14ac:dyDescent="0.25">
      <c r="A24" s="38"/>
      <c r="B24" s="12">
        <v>401</v>
      </c>
      <c r="C24" s="20"/>
      <c r="D24" s="20"/>
      <c r="E24" s="20"/>
    </row>
    <row r="25" spans="1:5" ht="25.5" x14ac:dyDescent="0.25">
      <c r="A25" s="38" t="s">
        <v>82</v>
      </c>
      <c r="B25" s="12">
        <v>500</v>
      </c>
      <c r="C25" s="20"/>
      <c r="D25" s="20"/>
      <c r="E25" s="20"/>
    </row>
    <row r="26" spans="1:5" x14ac:dyDescent="0.25">
      <c r="A26" s="38"/>
      <c r="B26" s="12">
        <v>501</v>
      </c>
      <c r="C26" s="20"/>
      <c r="D26" s="20"/>
      <c r="E26" s="20"/>
    </row>
    <row r="27" spans="1:5" ht="38.25" x14ac:dyDescent="0.25">
      <c r="A27" s="38" t="s">
        <v>83</v>
      </c>
      <c r="B27" s="12">
        <v>600</v>
      </c>
      <c r="C27" s="20"/>
      <c r="D27" s="20"/>
      <c r="E27" s="20"/>
    </row>
    <row r="28" spans="1:5" x14ac:dyDescent="0.25">
      <c r="A28" s="38"/>
      <c r="B28" s="12">
        <v>601</v>
      </c>
      <c r="C28" s="20"/>
      <c r="D28" s="20"/>
      <c r="E28" s="20"/>
    </row>
    <row r="29" spans="1:5" ht="38.25" x14ac:dyDescent="0.25">
      <c r="A29" s="38" t="s">
        <v>84</v>
      </c>
      <c r="B29" s="12">
        <v>700</v>
      </c>
      <c r="C29" s="20"/>
      <c r="D29" s="20"/>
      <c r="E29" s="20"/>
    </row>
    <row r="30" spans="1:5" x14ac:dyDescent="0.25">
      <c r="A30" s="38"/>
      <c r="B30" s="12">
        <v>701</v>
      </c>
      <c r="C30" s="20"/>
      <c r="D30" s="20"/>
      <c r="E30" s="20"/>
    </row>
    <row r="31" spans="1:5" x14ac:dyDescent="0.25">
      <c r="A31" s="38" t="s">
        <v>85</v>
      </c>
      <c r="B31" s="12">
        <v>800</v>
      </c>
      <c r="C31" s="20"/>
      <c r="D31" s="20"/>
      <c r="E31" s="20"/>
    </row>
    <row r="32" spans="1:5" x14ac:dyDescent="0.25">
      <c r="A32" s="14"/>
      <c r="B32" s="12">
        <v>801</v>
      </c>
      <c r="C32" s="20"/>
      <c r="D32" s="20"/>
      <c r="E32" s="20"/>
    </row>
  </sheetData>
  <mergeCells count="11">
    <mergeCell ref="A8:E8"/>
    <mergeCell ref="A9:A10"/>
    <mergeCell ref="B9:B10"/>
    <mergeCell ref="C9:E9"/>
    <mergeCell ref="A14:E14"/>
    <mergeCell ref="B6:E6"/>
    <mergeCell ref="A1:E1"/>
    <mergeCell ref="A2:E2"/>
    <mergeCell ref="A3:E3"/>
    <mergeCell ref="B4:E4"/>
    <mergeCell ref="B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2023-12-28T07:57:22Z</dcterms:modified>
</cp:coreProperties>
</file>