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95" windowHeight="13590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4">Лист5!$A$1:$K$34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C11" i="4"/>
  <c r="C8" i="4" l="1"/>
  <c r="H30" i="5" l="1"/>
  <c r="G30" i="5"/>
  <c r="H31" i="5"/>
  <c r="G31" i="5"/>
  <c r="E9" i="4"/>
  <c r="E8" i="4" l="1"/>
  <c r="D8" i="4"/>
  <c r="I10" i="5" l="1"/>
  <c r="J10" i="5"/>
  <c r="K10" i="5"/>
  <c r="I9" i="5" l="1"/>
  <c r="J15" i="5" l="1"/>
  <c r="K15" i="5"/>
  <c r="J9" i="5" l="1"/>
  <c r="K9" i="5"/>
  <c r="J8" i="5"/>
  <c r="K8" i="5"/>
  <c r="J34" i="5"/>
  <c r="K34" i="5"/>
  <c r="K14" i="5" l="1"/>
  <c r="J14" i="5"/>
  <c r="I14" i="5"/>
  <c r="I15" i="5"/>
  <c r="J18" i="5" l="1"/>
  <c r="K18" i="5"/>
  <c r="I8" i="5"/>
  <c r="I18" i="5" s="1"/>
  <c r="K19" i="5" l="1"/>
  <c r="K20" i="5" s="1"/>
  <c r="J19" i="5"/>
  <c r="J20" i="5" s="1"/>
  <c r="I19" i="5" l="1"/>
  <c r="I20" i="5" s="1"/>
  <c r="K29" i="5"/>
  <c r="J29" i="5"/>
  <c r="K33" i="5" l="1"/>
  <c r="J33" i="5"/>
  <c r="I33" i="5"/>
  <c r="H32" i="5" l="1"/>
  <c r="G32" i="5"/>
  <c r="D24" i="1" l="1"/>
  <c r="E24" i="1"/>
  <c r="C24" i="1"/>
</calcChain>
</file>

<file path=xl/sharedStrings.xml><?xml version="1.0" encoding="utf-8"?>
<sst xmlns="http://schemas.openxmlformats.org/spreadsheetml/2006/main" count="277" uniqueCount="115">
  <si>
    <t>Наименование показателя</t>
  </si>
  <si>
    <t>Код</t>
  </si>
  <si>
    <t>строки</t>
  </si>
  <si>
    <t>Сумма, руб</t>
  </si>
  <si>
    <t>Задолженность по доходам (дебиторская задолженность по доходам) на начало года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</si>
  <si>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</si>
  <si>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Доходы от собственности, всего</t>
  </si>
  <si>
    <t>в том числе:</t>
  </si>
  <si>
    <t>доходы, получаемые в виде арендной либо иной платы за передачу в возмездное пользование муниципального имущества</t>
  </si>
  <si>
    <t>плата по соглашениям об установлении сервитута</t>
  </si>
  <si>
    <t>доходы в виде процентов по депозитам автономных учреждений в кредитных организациях</t>
  </si>
  <si>
    <t>доходы в виде процентов по остаткам средств на счетах автономных учреждений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</si>
  <si>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</si>
  <si>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</si>
  <si>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</si>
  <si>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доходы от распоряжения правами на результаты интеллектуальной деятельности и средствами индивидуализации</t>
  </si>
  <si>
    <t>прочие поступления от использования имущества, находящегося в оперативном управлении бюджетных и автономных учреждений</t>
  </si>
  <si>
    <t>Задолженность по доходам (дебиторская задолженность по доходам) на конец года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</si>
  <si>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</si>
  <si>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Планируемые поступления доходов от собственности (с.0100 - с.0200 с. + 0300 - с. 0400 + с. 0500)</t>
  </si>
  <si>
    <t>Приложение № 2 к Порядку</t>
  </si>
  <si>
    <t xml:space="preserve">Расчеты (обоснования) к плану финансово-хозяйственной деятельности муниципального учреждения по поступлениям </t>
  </si>
  <si>
    <t>1. Обоснование (расчет) плановых показателей поступлений доходов  по статье 120 «Доходы от собственности» аналитической группы подвида доходов бюджетов</t>
  </si>
  <si>
    <t>Наименование объекта</t>
  </si>
  <si>
    <t>Плата (тариф) арендной платы за единицу площади (объект), руб</t>
  </si>
  <si>
    <t>Планируемый объем предоставления имущества в аренду (в натуральных показателях)</t>
  </si>
  <si>
    <t>Объем планируемых поступлений, руб</t>
  </si>
  <si>
    <t>Недвижимое имущество, всего</t>
  </si>
  <si>
    <t>х</t>
  </si>
  <si>
    <t>Движимое имущество, всего</t>
  </si>
  <si>
    <t xml:space="preserve">в том числе: </t>
  </si>
  <si>
    <t>Итого</t>
  </si>
  <si>
    <t>среднегодовой объем средств, на которые начисляются проценты</t>
  </si>
  <si>
    <t>сумма доходов в виде процентов</t>
  </si>
  <si>
    <t>1.1.2. Расчет доходов в виде процентов по депозитам автономных учреждений в кредитных организациях</t>
  </si>
  <si>
    <t>Наименование показателя                  (вид договора)</t>
  </si>
  <si>
    <t>Код строки</t>
  </si>
  <si>
    <t>ставка размещения                      %</t>
  </si>
  <si>
    <t>Размер прибыли на акцию (долю участия)</t>
  </si>
  <si>
    <t>Количество акций (размер участия, доля)</t>
  </si>
  <si>
    <t>Общий объем планируемых поступлений дивидендов (прибыли на долю участия)</t>
  </si>
  <si>
    <t>Поступления в виде прибыли, приходящейся на доли в уставных (складочных) капиталах хозяйственных товариществ и обществ, дивидендов по акциям, принадлежащим бюджетным и автономным учреждениям, всего</t>
  </si>
  <si>
    <t>X</t>
  </si>
  <si>
    <t>2. Расчет плановых поступлений в виде прибыли, приходящейся на доли в уставных (складочных) капиталах хозяйственных товариществ и обществ, или дивидендов по акциям, принадлежащим бюджетным и автономным учреждениям</t>
  </si>
  <si>
    <t>Доходы от оказания услуг, выполнения работ, компенсация затрат учреждения</t>
  </si>
  <si>
    <t>субсидии на финансовое обеспечение выполнения муниципального задания за счет средств федерального бюджета (бюджета субъекта Российской Федерации, местного бюджета)</t>
  </si>
  <si>
    <t>доходы от оказания услуг, выполнения работ, в рамках установленного муниципального задания</t>
  </si>
  <si>
    <t>доходы от иной приносящей доход деятельности</t>
  </si>
  <si>
    <t>доходы, поступающие в порядке возмещения расходов, понесенных в связи с эксплуатацией имущества, находящегося в оперативном управлении бюджетных и автономных учреждений</t>
  </si>
  <si>
    <t>Наименование услуги (работы)</t>
  </si>
  <si>
    <t>Плата (тариф) за единицу услуги (работы)</t>
  </si>
  <si>
    <t>Планируемый объем оказания услуг (выполнения работ)</t>
  </si>
  <si>
    <t>Общий объем планируемых поступлений</t>
  </si>
  <si>
    <t>3.1.  Детализированные расчеты поступлений от оказания платных услуг (работ), компенсации затрат учреждений</t>
  </si>
  <si>
    <t xml:space="preserve">3.1.1. Расчет плановых поступлений от оказания услуг (выполнения работ) в рамках установленного муниципального </t>
  </si>
  <si>
    <t>3.2.  Детализированные расчеты поступлений от оказания платных услуг (работ), компенсации затрат учреждений</t>
  </si>
  <si>
    <t>3.2.1. Расчет плановых поступлений от иной приносящей доход деятельности</t>
  </si>
  <si>
    <t>(на текущий финансовый год)</t>
  </si>
  <si>
    <t>(на очередной финансовый год)</t>
  </si>
  <si>
    <t>(на первый год планового периода)</t>
  </si>
  <si>
    <t>(на второй год планового периода)</t>
  </si>
  <si>
    <t>Прочие поступления, всего</t>
  </si>
  <si>
    <t>Расчет плановых показателей по прочим поступлениям (510)</t>
  </si>
  <si>
    <t>Полное наименование учреждения</t>
  </si>
  <si>
    <t xml:space="preserve">Аналитический код подвида дохода </t>
  </si>
  <si>
    <t>Единица измерения: руб.</t>
  </si>
  <si>
    <t>Увеличение остатков денежных средств за счет возврата залоговых платежей, задатков</t>
  </si>
  <si>
    <t>Увеличение остатков денежных средств за счет возврата ранее выплаченных авансов</t>
  </si>
  <si>
    <t>Увеличение остатков денежных средств за счет возврата ранее предоставленных кредитов, займов (ссуд)</t>
  </si>
  <si>
    <t>Увеличение остатков денежных средств за счет поступления в рамках расчетов между головным учреждением и обособленными подразделениями (филиалами)*</t>
  </si>
  <si>
    <t>Прочие поступления денежных средств</t>
  </si>
  <si>
    <t>1.1. Детализированный расчет прочих поступлений (510)</t>
  </si>
  <si>
    <t>* Показатель формируется в случае распределения показателей Плана между головным учреждением и его обособленными подразделениями</t>
  </si>
  <si>
    <t>Обоснования (расчеты) плановых показателей по прочим выплатам (610)</t>
  </si>
  <si>
    <t>1.1. Расчет объема прочих выплат (610)</t>
  </si>
  <si>
    <t>1. Объем прочих выплат</t>
  </si>
  <si>
    <t>Объем расходов</t>
  </si>
  <si>
    <t>Прочие выплаты</t>
  </si>
  <si>
    <t>Уменьшение остатков денежных средств за счет перечисления залоговых платежей, задатков</t>
  </si>
  <si>
    <t>Уменьшение остатков средств при перечислении на депозиты</t>
  </si>
  <si>
    <t>Уменьшение остатков денежных средств за счет перечисления средств в целях предоставления займов (микрозаймов)</t>
  </si>
  <si>
    <t>Уменьшение остатков денежных средств за счет возврата в бюджет средств субсидии, предоставленной учреждению на финансовое обеспечение выполнения государственного (муниципального) задания</t>
  </si>
  <si>
    <t>Уменьшение остатков денежных средств за счет возврата в бюджет средств субсидии, предоставленной учреждению на иные цели</t>
  </si>
  <si>
    <t>Уменьшение остатков денежных средств за счет возврата в бюджет средств субсидии, предоставленной учреждению на капитальные вложения</t>
  </si>
  <si>
    <t>Уменьшение остатков денежных средств за счет выплат в рамках расчетов между головным учреждением и обособленными подразделениями</t>
  </si>
  <si>
    <t>Прочие выбытия денежных средств</t>
  </si>
  <si>
    <t>Здание лицея</t>
  </si>
  <si>
    <t>3. Обоснование (расчет) плановых показателей поступлений доходов по статье аналитической группы подвида доходов бюджетов                                                                                                                         130 "Доходы от оказания платных услуг, компенсаций затрат"</t>
  </si>
  <si>
    <t>Доходы, поступающие в порядке возмещения расходов, понесенных в связи с эксплуатацией имущества, находящегося в оперативном управлении бюджетных и автономных учреждений</t>
  </si>
  <si>
    <t>Уплата НДС с аренды помещений</t>
  </si>
  <si>
    <t>Родительская плата за путевки в оздоровительный лагерь дневного пребывания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</si>
  <si>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</si>
  <si>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</si>
  <si>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Присмотр и уход</t>
  </si>
  <si>
    <t>Содержание имущества</t>
  </si>
  <si>
    <t>на 2024 год</t>
  </si>
  <si>
    <t>на 2025 год</t>
  </si>
  <si>
    <t>на 2025  год</t>
  </si>
  <si>
    <t>Реализация основных общеобразовательных программ среднего общего образования</t>
  </si>
  <si>
    <t>МОУ "Пчевжинская СОШ им.А.И. Сидорова"</t>
  </si>
  <si>
    <t>Остаток средств на начало финансового финансового года</t>
  </si>
  <si>
    <t>итого</t>
  </si>
  <si>
    <t>на 2026 год</t>
  </si>
  <si>
    <t>на 2025год</t>
  </si>
  <si>
    <t>на 2026  год</t>
  </si>
  <si>
    <t>Реализация основных общеобразовательных программ дошкольного образования (обучающиеся за исключением обучающихся с ограниченными возможностями здоровья (ОВЗ) и детей-инвалидов от 1 года до 3 лет)</t>
  </si>
  <si>
    <t>Реализация основных общеобразовательных программ дошкольного образования (обучающиеся за исключением обучающихся с ограниченными возможностями здоровья (ОВЗ) и детей-инвалидов от 3 года до 8 лет)</t>
  </si>
  <si>
    <t>Летняя и осенняя оздоровительные кампании</t>
  </si>
  <si>
    <t>Питание сотрудников</t>
  </si>
  <si>
    <t>Родительская плата за д/с</t>
  </si>
  <si>
    <t>на 2025 год и плановый период 2026  и 2027 годов</t>
  </si>
  <si>
    <t>на 2027 год</t>
  </si>
  <si>
    <t>на 2026год</t>
  </si>
  <si>
    <t>на 2027  год</t>
  </si>
  <si>
    <t xml:space="preserve">на 2025 год и на плановый период 2026 и 2027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</si>
</sst>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1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C16" sqref="C16"/>
    </sheetView>
  </sheetViews>
  <sheetFormatPr defaultRowHeight="15" x14ac:dyDescent="0.25"/>
  <cols>
    <col min="1" max="1" width="83.42578125" style="7" customWidth="1"/>
    <col min="2" max="2" width="9.140625" style="7"/>
    <col min="3" max="5" width="26" style="7" customWidth="1"/>
    <col min="6" max="16384" width="9.140625" style="7"/>
  </cols>
  <sheetData>
    <row r="1" spans="1:5" x14ac:dyDescent="0.25">
      <c r="A1" s="80" t="s">
        <v>20</v>
      </c>
      <c r="B1" s="80"/>
      <c r="C1" s="80"/>
      <c r="D1" s="80"/>
      <c r="E1" s="80"/>
    </row>
    <row r="2" spans="1:5" ht="19.5" customHeight="1" x14ac:dyDescent="0.25">
      <c r="A2" s="81" t="s">
        <v>21</v>
      </c>
      <c r="B2" s="81"/>
      <c r="C2" s="81"/>
      <c r="D2" s="81"/>
      <c r="E2" s="81"/>
    </row>
    <row r="3" spans="1:5" ht="19.5" customHeight="1" x14ac:dyDescent="0.25">
      <c r="A3" s="81" t="s">
        <v>110</v>
      </c>
      <c r="B3" s="81"/>
      <c r="C3" s="81"/>
      <c r="D3" s="81"/>
      <c r="E3" s="81"/>
    </row>
    <row r="4" spans="1:5" ht="19.5" customHeight="1" x14ac:dyDescent="0.25">
      <c r="A4" s="82" t="s">
        <v>22</v>
      </c>
      <c r="B4" s="82"/>
      <c r="C4" s="82"/>
      <c r="D4" s="82"/>
      <c r="E4" s="82"/>
    </row>
    <row r="6" spans="1:5" ht="16.5" customHeight="1" x14ac:dyDescent="0.25">
      <c r="A6" s="77" t="s">
        <v>0</v>
      </c>
      <c r="B6" s="5" t="s">
        <v>1</v>
      </c>
      <c r="C6" s="77" t="s">
        <v>3</v>
      </c>
      <c r="D6" s="77"/>
      <c r="E6" s="77"/>
    </row>
    <row r="7" spans="1:5" ht="16.5" customHeight="1" x14ac:dyDescent="0.25">
      <c r="A7" s="77"/>
      <c r="B7" s="6" t="s">
        <v>2</v>
      </c>
      <c r="C7" s="34" t="s">
        <v>103</v>
      </c>
      <c r="D7" s="34" t="s">
        <v>102</v>
      </c>
      <c r="E7" s="34" t="s">
        <v>111</v>
      </c>
    </row>
    <row r="8" spans="1:5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</row>
    <row r="9" spans="1:5" ht="18" customHeight="1" x14ac:dyDescent="0.25">
      <c r="A9" s="30" t="s">
        <v>4</v>
      </c>
      <c r="B9" s="1">
        <v>100</v>
      </c>
      <c r="C9" s="9"/>
      <c r="D9" s="9"/>
      <c r="E9" s="9"/>
    </row>
    <row r="10" spans="1:5" ht="28.5" customHeight="1" x14ac:dyDescent="0.25">
      <c r="A10" s="30" t="s">
        <v>5</v>
      </c>
      <c r="B10" s="1">
        <v>200</v>
      </c>
      <c r="C10" s="9"/>
      <c r="D10" s="9"/>
      <c r="E10" s="9"/>
    </row>
    <row r="11" spans="1:5" ht="17.25" customHeight="1" x14ac:dyDescent="0.25">
      <c r="A11" s="30" t="s">
        <v>6</v>
      </c>
      <c r="B11" s="1">
        <v>300</v>
      </c>
      <c r="C11" s="45"/>
      <c r="D11" s="45"/>
      <c r="E11" s="45"/>
    </row>
    <row r="12" spans="1:5" ht="15" customHeight="1" x14ac:dyDescent="0.25">
      <c r="A12" s="24" t="s">
        <v>7</v>
      </c>
      <c r="B12" s="77">
        <v>310</v>
      </c>
      <c r="C12" s="78"/>
      <c r="D12" s="79"/>
      <c r="E12" s="79"/>
    </row>
    <row r="13" spans="1:5" ht="27.75" customHeight="1" x14ac:dyDescent="0.25">
      <c r="A13" s="25" t="s">
        <v>8</v>
      </c>
      <c r="B13" s="77"/>
      <c r="C13" s="78"/>
      <c r="D13" s="79"/>
      <c r="E13" s="79"/>
    </row>
    <row r="14" spans="1:5" ht="16.5" customHeight="1" x14ac:dyDescent="0.25">
      <c r="A14" s="30" t="s">
        <v>9</v>
      </c>
      <c r="B14" s="1">
        <v>320</v>
      </c>
      <c r="C14" s="45"/>
      <c r="D14" s="45"/>
      <c r="E14" s="45"/>
    </row>
    <row r="15" spans="1:5" ht="15" customHeight="1" x14ac:dyDescent="0.25">
      <c r="A15" s="30" t="s">
        <v>10</v>
      </c>
      <c r="B15" s="1">
        <v>330</v>
      </c>
      <c r="C15" s="45"/>
      <c r="D15" s="45"/>
      <c r="E15" s="45"/>
    </row>
    <row r="16" spans="1:5" ht="25.5" customHeight="1" x14ac:dyDescent="0.25">
      <c r="A16" s="30" t="s">
        <v>11</v>
      </c>
      <c r="B16" s="1">
        <v>340</v>
      </c>
      <c r="C16" s="45"/>
      <c r="D16" s="45"/>
      <c r="E16" s="45"/>
    </row>
    <row r="17" spans="1:5" ht="18.75" customHeight="1" x14ac:dyDescent="0.25">
      <c r="A17" s="30" t="s">
        <v>12</v>
      </c>
      <c r="B17" s="1">
        <v>350</v>
      </c>
      <c r="C17" s="45"/>
      <c r="D17" s="45"/>
      <c r="E17" s="45"/>
    </row>
    <row r="18" spans="1:5" ht="20.25" customHeight="1" x14ac:dyDescent="0.25">
      <c r="A18" s="30" t="s">
        <v>13</v>
      </c>
      <c r="B18" s="1">
        <v>360</v>
      </c>
      <c r="C18" s="45"/>
      <c r="D18" s="45"/>
      <c r="E18" s="45"/>
    </row>
    <row r="19" spans="1:5" ht="39.75" customHeight="1" x14ac:dyDescent="0.25">
      <c r="A19" s="30" t="s">
        <v>14</v>
      </c>
      <c r="B19" s="1">
        <v>370</v>
      </c>
      <c r="C19" s="45"/>
      <c r="D19" s="45"/>
      <c r="E19" s="45"/>
    </row>
    <row r="20" spans="1:5" ht="30" customHeight="1" x14ac:dyDescent="0.25">
      <c r="A20" s="30" t="s">
        <v>15</v>
      </c>
      <c r="B20" s="1">
        <v>380</v>
      </c>
      <c r="C20" s="45"/>
      <c r="D20" s="45"/>
      <c r="E20" s="45"/>
    </row>
    <row r="21" spans="1:5" ht="28.5" customHeight="1" x14ac:dyDescent="0.25">
      <c r="A21" s="30" t="s">
        <v>16</v>
      </c>
      <c r="B21" s="1">
        <v>390</v>
      </c>
      <c r="C21" s="45"/>
      <c r="D21" s="45"/>
      <c r="E21" s="45"/>
    </row>
    <row r="22" spans="1:5" ht="15" customHeight="1" x14ac:dyDescent="0.25">
      <c r="A22" s="31" t="s">
        <v>17</v>
      </c>
      <c r="B22" s="4">
        <v>400</v>
      </c>
      <c r="C22" s="45"/>
      <c r="D22" s="45"/>
      <c r="E22" s="45"/>
    </row>
    <row r="23" spans="1:5" ht="26.25" customHeight="1" x14ac:dyDescent="0.25">
      <c r="A23" s="31" t="s">
        <v>18</v>
      </c>
      <c r="B23" s="4">
        <v>500</v>
      </c>
      <c r="C23" s="45"/>
      <c r="D23" s="45"/>
      <c r="E23" s="45"/>
    </row>
    <row r="24" spans="1:5" ht="18" customHeight="1" x14ac:dyDescent="0.25">
      <c r="A24" s="31" t="s">
        <v>19</v>
      </c>
      <c r="B24" s="4">
        <v>600</v>
      </c>
      <c r="C24" s="45">
        <f>C9-C10+C11-C22+C23</f>
        <v>0</v>
      </c>
      <c r="D24" s="45">
        <f t="shared" ref="D24:E24" si="0">D9-D10+D11-D22+D23</f>
        <v>0</v>
      </c>
      <c r="E24" s="45">
        <f t="shared" si="0"/>
        <v>0</v>
      </c>
    </row>
  </sheetData>
  <mergeCells count="10">
    <mergeCell ref="B12:B13"/>
    <mergeCell ref="C12:C13"/>
    <mergeCell ref="D12:D13"/>
    <mergeCell ref="E12:E13"/>
    <mergeCell ref="A1:E1"/>
    <mergeCell ref="A2:E2"/>
    <mergeCell ref="A3:E3"/>
    <mergeCell ref="A4:E4"/>
    <mergeCell ref="A6:A7"/>
    <mergeCell ref="C6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workbookViewId="0">
      <selection activeCell="I3" sqref="I3:K3"/>
    </sheetView>
  </sheetViews>
  <sheetFormatPr defaultRowHeight="15" x14ac:dyDescent="0.25"/>
  <cols>
    <col min="1" max="1" width="28" customWidth="1"/>
    <col min="3" max="11" width="14.28515625" customWidth="1"/>
  </cols>
  <sheetData>
    <row r="2" spans="1:11" ht="36.75" customHeight="1" x14ac:dyDescent="0.25">
      <c r="A2" s="83" t="s">
        <v>23</v>
      </c>
      <c r="B2" s="5" t="s">
        <v>1</v>
      </c>
      <c r="C2" s="77" t="s">
        <v>24</v>
      </c>
      <c r="D2" s="77"/>
      <c r="E2" s="77"/>
      <c r="F2" s="77" t="s">
        <v>25</v>
      </c>
      <c r="G2" s="77"/>
      <c r="H2" s="77"/>
      <c r="I2" s="77" t="s">
        <v>26</v>
      </c>
      <c r="J2" s="77"/>
      <c r="K2" s="77"/>
    </row>
    <row r="3" spans="1:11" x14ac:dyDescent="0.25">
      <c r="A3" s="83"/>
      <c r="B3" s="16" t="s">
        <v>2</v>
      </c>
      <c r="C3" s="1" t="s">
        <v>103</v>
      </c>
      <c r="D3" s="1" t="s">
        <v>112</v>
      </c>
      <c r="E3" s="1" t="s">
        <v>111</v>
      </c>
      <c r="F3" s="50" t="s">
        <v>103</v>
      </c>
      <c r="G3" s="50" t="s">
        <v>112</v>
      </c>
      <c r="H3" s="50" t="s">
        <v>111</v>
      </c>
      <c r="I3" s="50" t="s">
        <v>103</v>
      </c>
      <c r="J3" s="50" t="s">
        <v>112</v>
      </c>
      <c r="K3" s="50" t="s">
        <v>111</v>
      </c>
    </row>
    <row r="4" spans="1:11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ht="20.25" customHeight="1" x14ac:dyDescent="0.25">
      <c r="A5" s="2" t="s">
        <v>27</v>
      </c>
      <c r="B5" s="1">
        <v>100</v>
      </c>
      <c r="C5" s="1" t="s">
        <v>28</v>
      </c>
      <c r="D5" s="1" t="s">
        <v>28</v>
      </c>
      <c r="E5" s="1" t="s">
        <v>28</v>
      </c>
      <c r="F5" s="1" t="s">
        <v>28</v>
      </c>
      <c r="G5" s="1" t="s">
        <v>28</v>
      </c>
      <c r="H5" s="1" t="s">
        <v>28</v>
      </c>
      <c r="I5" s="39"/>
      <c r="J5" s="39"/>
      <c r="K5" s="39"/>
    </row>
    <row r="6" spans="1:11" ht="20.25" customHeight="1" x14ac:dyDescent="0.25">
      <c r="A6" s="11" t="s">
        <v>7</v>
      </c>
      <c r="B6" s="5"/>
      <c r="C6" s="18"/>
      <c r="D6" s="18"/>
      <c r="E6" s="18"/>
      <c r="F6" s="18"/>
      <c r="G6" s="18"/>
      <c r="H6" s="18"/>
      <c r="I6" s="18"/>
      <c r="J6" s="18"/>
      <c r="K6" s="18"/>
    </row>
    <row r="7" spans="1:11" ht="20.25" customHeight="1" x14ac:dyDescent="0.25">
      <c r="A7" s="10" t="s">
        <v>86</v>
      </c>
      <c r="B7" s="16">
        <v>101</v>
      </c>
      <c r="C7" s="41"/>
      <c r="D7" s="41"/>
      <c r="E7" s="41"/>
      <c r="F7" s="41"/>
      <c r="G7" s="41"/>
      <c r="H7" s="41"/>
      <c r="I7" s="41"/>
      <c r="J7" s="41"/>
      <c r="K7" s="41"/>
    </row>
    <row r="8" spans="1:11" ht="20.25" customHeight="1" x14ac:dyDescent="0.25">
      <c r="A8" s="2" t="s">
        <v>29</v>
      </c>
      <c r="B8" s="1">
        <v>200</v>
      </c>
      <c r="C8" s="1" t="s">
        <v>28</v>
      </c>
      <c r="D8" s="1" t="s">
        <v>28</v>
      </c>
      <c r="E8" s="1" t="s">
        <v>28</v>
      </c>
      <c r="F8" s="1" t="s">
        <v>28</v>
      </c>
      <c r="G8" s="1" t="s">
        <v>28</v>
      </c>
      <c r="H8" s="1" t="s">
        <v>28</v>
      </c>
      <c r="I8" s="15"/>
      <c r="J8" s="15"/>
      <c r="K8" s="15"/>
    </row>
    <row r="9" spans="1:11" ht="20.25" customHeight="1" x14ac:dyDescent="0.25">
      <c r="A9" s="11" t="s">
        <v>30</v>
      </c>
      <c r="B9" s="5"/>
      <c r="C9" s="18"/>
      <c r="D9" s="18"/>
      <c r="E9" s="18"/>
      <c r="F9" s="18"/>
      <c r="G9" s="18"/>
      <c r="H9" s="18"/>
      <c r="I9" s="18"/>
      <c r="J9" s="18"/>
      <c r="K9" s="18"/>
    </row>
    <row r="10" spans="1:11" ht="20.25" customHeight="1" x14ac:dyDescent="0.25">
      <c r="A10" s="10"/>
      <c r="B10" s="16">
        <v>201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20.25" customHeight="1" x14ac:dyDescent="0.25">
      <c r="A11" s="2" t="s">
        <v>31</v>
      </c>
      <c r="B11" s="1">
        <v>9000</v>
      </c>
      <c r="C11" s="1" t="s">
        <v>28</v>
      </c>
      <c r="D11" s="1" t="s">
        <v>28</v>
      </c>
      <c r="E11" s="1" t="s">
        <v>28</v>
      </c>
      <c r="F11" s="1" t="s">
        <v>28</v>
      </c>
      <c r="G11" s="1" t="s">
        <v>28</v>
      </c>
      <c r="H11" s="1" t="s">
        <v>28</v>
      </c>
      <c r="I11" s="39"/>
      <c r="J11" s="39"/>
      <c r="K11" s="39"/>
    </row>
  </sheetData>
  <mergeCells count="4">
    <mergeCell ref="A2:A3"/>
    <mergeCell ref="C2:E2"/>
    <mergeCell ref="F2:H2"/>
    <mergeCell ref="I2:K2"/>
  </mergeCells>
  <printOptions horizontalCentered="1"/>
  <pageMargins left="0.31496062992125984" right="0.31496062992125984" top="1.1417322834645669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I15" sqref="I15:K16"/>
    </sheetView>
  </sheetViews>
  <sheetFormatPr defaultRowHeight="15" x14ac:dyDescent="0.25"/>
  <cols>
    <col min="1" max="1" width="26.42578125" customWidth="1"/>
    <col min="3" max="11" width="14.140625" style="21" customWidth="1"/>
  </cols>
  <sheetData>
    <row r="1" spans="1:11" x14ac:dyDescent="0.25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3" spans="1:11" ht="15" customHeight="1" x14ac:dyDescent="0.25">
      <c r="A3" s="84" t="s">
        <v>35</v>
      </c>
      <c r="B3" s="84" t="s">
        <v>36</v>
      </c>
      <c r="C3" s="77" t="s">
        <v>96</v>
      </c>
      <c r="D3" s="77"/>
      <c r="E3" s="77"/>
      <c r="F3" s="77" t="s">
        <v>102</v>
      </c>
      <c r="G3" s="77"/>
      <c r="H3" s="77"/>
      <c r="I3" s="77" t="s">
        <v>113</v>
      </c>
      <c r="J3" s="77"/>
      <c r="K3" s="77"/>
    </row>
    <row r="4" spans="1:11" x14ac:dyDescent="0.25">
      <c r="A4" s="85"/>
      <c r="B4" s="85"/>
      <c r="C4" s="77"/>
      <c r="D4" s="77"/>
      <c r="E4" s="77"/>
      <c r="F4" s="77"/>
      <c r="G4" s="77"/>
      <c r="H4" s="77"/>
      <c r="I4" s="77"/>
      <c r="J4" s="77"/>
      <c r="K4" s="77"/>
    </row>
    <row r="5" spans="1:11" ht="73.5" customHeight="1" x14ac:dyDescent="0.25">
      <c r="A5" s="85"/>
      <c r="B5" s="85"/>
      <c r="C5" s="1" t="s">
        <v>32</v>
      </c>
      <c r="D5" s="1" t="s">
        <v>37</v>
      </c>
      <c r="E5" s="1" t="s">
        <v>33</v>
      </c>
      <c r="F5" s="1" t="s">
        <v>32</v>
      </c>
      <c r="G5" s="1" t="s">
        <v>37</v>
      </c>
      <c r="H5" s="1" t="s">
        <v>33</v>
      </c>
      <c r="I5" s="1" t="s">
        <v>32</v>
      </c>
      <c r="J5" s="1" t="s">
        <v>37</v>
      </c>
      <c r="K5" s="1" t="s">
        <v>33</v>
      </c>
    </row>
    <row r="6" spans="1:11" x14ac:dyDescent="0.25">
      <c r="A6" s="2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ht="16.5" customHeight="1" x14ac:dyDescent="0.25">
      <c r="A7" s="14"/>
      <c r="B7" s="1">
        <v>1</v>
      </c>
      <c r="C7" s="15"/>
      <c r="D7" s="15"/>
      <c r="E7" s="15"/>
      <c r="F7" s="15"/>
      <c r="G7" s="15"/>
      <c r="H7" s="15"/>
      <c r="I7" s="15"/>
      <c r="J7" s="15"/>
      <c r="K7" s="15"/>
    </row>
    <row r="8" spans="1:11" ht="16.5" customHeight="1" x14ac:dyDescent="0.25">
      <c r="A8" s="14"/>
      <c r="B8" s="1">
        <v>2</v>
      </c>
      <c r="C8" s="15"/>
      <c r="D8" s="15"/>
      <c r="E8" s="15"/>
      <c r="F8" s="15"/>
      <c r="G8" s="15"/>
      <c r="H8" s="15"/>
      <c r="I8" s="15"/>
      <c r="J8" s="15"/>
      <c r="K8" s="15"/>
    </row>
    <row r="9" spans="1:11" ht="16.5" customHeight="1" x14ac:dyDescent="0.25">
      <c r="A9" s="3" t="s">
        <v>31</v>
      </c>
      <c r="B9" s="1">
        <v>9000</v>
      </c>
      <c r="C9" s="1" t="s">
        <v>28</v>
      </c>
      <c r="D9" s="1" t="s">
        <v>28</v>
      </c>
      <c r="E9" s="15"/>
      <c r="F9" s="1" t="s">
        <v>28</v>
      </c>
      <c r="G9" s="1" t="s">
        <v>28</v>
      </c>
      <c r="H9" s="15"/>
      <c r="I9" s="1" t="s">
        <v>28</v>
      </c>
      <c r="J9" s="1" t="s">
        <v>28</v>
      </c>
      <c r="K9" s="15"/>
    </row>
    <row r="10" spans="1:11" x14ac:dyDescent="0.25">
      <c r="A10" s="19"/>
    </row>
    <row r="11" spans="1:11" x14ac:dyDescent="0.25">
      <c r="A11" s="19"/>
    </row>
    <row r="12" spans="1:11" ht="31.5" customHeight="1" x14ac:dyDescent="0.25">
      <c r="A12" s="82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4" spans="1:11" ht="25.5" customHeight="1" x14ac:dyDescent="0.25">
      <c r="A14" s="83" t="s">
        <v>0</v>
      </c>
      <c r="B14" s="84" t="s">
        <v>36</v>
      </c>
      <c r="C14" s="77" t="s">
        <v>38</v>
      </c>
      <c r="D14" s="77"/>
      <c r="E14" s="77"/>
      <c r="F14" s="77" t="s">
        <v>39</v>
      </c>
      <c r="G14" s="77"/>
      <c r="H14" s="77"/>
      <c r="I14" s="77" t="s">
        <v>40</v>
      </c>
      <c r="J14" s="77"/>
      <c r="K14" s="77"/>
    </row>
    <row r="15" spans="1:11" x14ac:dyDescent="0.25">
      <c r="A15" s="83"/>
      <c r="B15" s="85"/>
      <c r="C15" s="77" t="s">
        <v>96</v>
      </c>
      <c r="D15" s="77" t="s">
        <v>104</v>
      </c>
      <c r="E15" s="77" t="s">
        <v>111</v>
      </c>
      <c r="F15" s="77" t="s">
        <v>96</v>
      </c>
      <c r="G15" s="77" t="s">
        <v>104</v>
      </c>
      <c r="H15" s="77" t="s">
        <v>111</v>
      </c>
      <c r="I15" s="77" t="s">
        <v>96</v>
      </c>
      <c r="J15" s="77" t="s">
        <v>104</v>
      </c>
      <c r="K15" s="77" t="s">
        <v>111</v>
      </c>
    </row>
    <row r="16" spans="1:11" ht="15.75" customHeight="1" x14ac:dyDescent="0.25">
      <c r="A16" s="83"/>
      <c r="B16" s="86"/>
      <c r="C16" s="77"/>
      <c r="D16" s="77"/>
      <c r="E16" s="77"/>
      <c r="F16" s="77"/>
      <c r="G16" s="77"/>
      <c r="H16" s="77"/>
      <c r="I16" s="77"/>
      <c r="J16" s="77"/>
      <c r="K16" s="77"/>
    </row>
    <row r="17" spans="1:11" s="21" customFormat="1" x14ac:dyDescent="0.25">
      <c r="A17" s="1">
        <v>1</v>
      </c>
      <c r="B17" s="1">
        <v>2</v>
      </c>
      <c r="C17" s="1">
        <v>3</v>
      </c>
      <c r="D17" s="1">
        <v>4</v>
      </c>
      <c r="E17" s="1">
        <v>5</v>
      </c>
      <c r="F17" s="1">
        <v>6</v>
      </c>
      <c r="G17" s="1">
        <v>7</v>
      </c>
      <c r="H17" s="1">
        <v>8</v>
      </c>
      <c r="I17" s="1">
        <v>9</v>
      </c>
      <c r="J17" s="1">
        <v>10</v>
      </c>
      <c r="K17" s="1">
        <v>11</v>
      </c>
    </row>
    <row r="18" spans="1:11" ht="120" customHeight="1" x14ac:dyDescent="0.25">
      <c r="A18" s="26" t="s">
        <v>41</v>
      </c>
      <c r="B18" s="1">
        <v>100</v>
      </c>
      <c r="C18" s="1" t="s">
        <v>42</v>
      </c>
      <c r="D18" s="1" t="s">
        <v>42</v>
      </c>
      <c r="E18" s="1" t="s">
        <v>42</v>
      </c>
      <c r="F18" s="1" t="s">
        <v>42</v>
      </c>
      <c r="G18" s="1" t="s">
        <v>42</v>
      </c>
      <c r="H18" s="1" t="s">
        <v>42</v>
      </c>
      <c r="I18" s="15"/>
      <c r="J18" s="15"/>
      <c r="K18" s="15"/>
    </row>
  </sheetData>
  <mergeCells count="21">
    <mergeCell ref="A1:K1"/>
    <mergeCell ref="B3:B5"/>
    <mergeCell ref="A3:A5"/>
    <mergeCell ref="C3:E4"/>
    <mergeCell ref="F3:H4"/>
    <mergeCell ref="I3:K4"/>
    <mergeCell ref="I15:I16"/>
    <mergeCell ref="J15:J16"/>
    <mergeCell ref="K15:K16"/>
    <mergeCell ref="B14:B16"/>
    <mergeCell ref="A12:K12"/>
    <mergeCell ref="A14:A16"/>
    <mergeCell ref="C14:E14"/>
    <mergeCell ref="F14:H14"/>
    <mergeCell ref="I14:K14"/>
    <mergeCell ref="C15:C16"/>
    <mergeCell ref="D15:D16"/>
    <mergeCell ref="E15:E16"/>
    <mergeCell ref="F15:F16"/>
    <mergeCell ref="G15:G16"/>
    <mergeCell ref="H15:H16"/>
  </mergeCells>
  <printOptions horizontalCentered="1"/>
  <pageMargins left="0.51181102362204722" right="0.51181102362204722" top="1.1417322834645669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C11" sqref="C11"/>
    </sheetView>
  </sheetViews>
  <sheetFormatPr defaultRowHeight="15" x14ac:dyDescent="0.25"/>
  <cols>
    <col min="1" max="1" width="69" style="7" customWidth="1"/>
    <col min="2" max="2" width="9.140625" style="7"/>
    <col min="3" max="6" width="21" style="7" customWidth="1"/>
    <col min="7" max="16384" width="9.140625" style="7"/>
  </cols>
  <sheetData>
    <row r="1" spans="1:5" ht="33" customHeight="1" x14ac:dyDescent="0.25">
      <c r="A1" s="82" t="s">
        <v>87</v>
      </c>
      <c r="B1" s="82"/>
      <c r="C1" s="82"/>
      <c r="D1" s="82"/>
      <c r="E1" s="82"/>
    </row>
    <row r="3" spans="1:5" ht="16.5" customHeight="1" x14ac:dyDescent="0.25">
      <c r="A3" s="77" t="s">
        <v>0</v>
      </c>
      <c r="B3" s="84" t="s">
        <v>36</v>
      </c>
      <c r="C3" s="77" t="s">
        <v>3</v>
      </c>
      <c r="D3" s="77"/>
      <c r="E3" s="77"/>
    </row>
    <row r="4" spans="1:5" ht="16.5" customHeight="1" x14ac:dyDescent="0.25">
      <c r="A4" s="77"/>
      <c r="B4" s="85"/>
      <c r="C4" s="1" t="s">
        <v>96</v>
      </c>
      <c r="D4" s="1" t="s">
        <v>103</v>
      </c>
      <c r="E4" s="1" t="s">
        <v>111</v>
      </c>
    </row>
    <row r="5" spans="1:5" s="32" customForma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5" ht="19.5" customHeight="1" x14ac:dyDescent="0.25">
      <c r="A6" s="26" t="s">
        <v>4</v>
      </c>
      <c r="B6" s="1">
        <v>100</v>
      </c>
      <c r="C6" s="15"/>
      <c r="D6" s="15"/>
      <c r="E6" s="15"/>
    </row>
    <row r="7" spans="1:5" ht="25.5" x14ac:dyDescent="0.25">
      <c r="A7" s="26" t="s">
        <v>5</v>
      </c>
      <c r="B7" s="1">
        <v>200</v>
      </c>
      <c r="C7" s="15"/>
      <c r="D7" s="20"/>
      <c r="E7" s="20"/>
    </row>
    <row r="8" spans="1:5" x14ac:dyDescent="0.25">
      <c r="A8" s="26" t="s">
        <v>44</v>
      </c>
      <c r="B8" s="1">
        <v>300</v>
      </c>
      <c r="C8" s="39">
        <f>C9+C11+C13+C12</f>
        <v>8079002.4700000007</v>
      </c>
      <c r="D8" s="51">
        <f>D9+D11</f>
        <v>29730835.5</v>
      </c>
      <c r="E8" s="51">
        <f>E9+E11</f>
        <v>29755307.23</v>
      </c>
    </row>
    <row r="9" spans="1:5" x14ac:dyDescent="0.25">
      <c r="A9" s="27" t="s">
        <v>7</v>
      </c>
      <c r="B9" s="77">
        <v>310</v>
      </c>
      <c r="C9" s="79">
        <f>Лист5!I19</f>
        <v>7649902.4700000007</v>
      </c>
      <c r="D9" s="88">
        <v>29301735.5</v>
      </c>
      <c r="E9" s="88">
        <f>29222314.13+103893.1</f>
        <v>29326207.23</v>
      </c>
    </row>
    <row r="10" spans="1:5" ht="38.25" x14ac:dyDescent="0.25">
      <c r="A10" s="28" t="s">
        <v>45</v>
      </c>
      <c r="B10" s="77"/>
      <c r="C10" s="79"/>
      <c r="D10" s="89"/>
      <c r="E10" s="89"/>
    </row>
    <row r="11" spans="1:5" ht="25.5" x14ac:dyDescent="0.25">
      <c r="A11" s="26" t="s">
        <v>46</v>
      </c>
      <c r="B11" s="1">
        <v>320</v>
      </c>
      <c r="C11" s="70">
        <f>Лист5!I33</f>
        <v>429100</v>
      </c>
      <c r="D11" s="53">
        <v>429100</v>
      </c>
      <c r="E11" s="53">
        <v>429100</v>
      </c>
    </row>
    <row r="12" spans="1:5" x14ac:dyDescent="0.25">
      <c r="A12" s="26" t="s">
        <v>47</v>
      </c>
      <c r="B12" s="1">
        <v>330</v>
      </c>
      <c r="C12" s="70"/>
      <c r="D12" s="39"/>
      <c r="E12" s="39"/>
    </row>
    <row r="13" spans="1:5" ht="38.25" x14ac:dyDescent="0.25">
      <c r="A13" s="26" t="s">
        <v>48</v>
      </c>
      <c r="B13" s="1">
        <v>340</v>
      </c>
      <c r="C13" s="39"/>
      <c r="D13" s="39"/>
      <c r="E13" s="39"/>
    </row>
    <row r="14" spans="1:5" ht="17.25" customHeight="1" x14ac:dyDescent="0.25">
      <c r="A14" s="26" t="s">
        <v>17</v>
      </c>
      <c r="B14" s="1">
        <v>400</v>
      </c>
      <c r="C14" s="39"/>
      <c r="D14" s="39"/>
      <c r="E14" s="39"/>
    </row>
    <row r="15" spans="1:5" ht="25.5" x14ac:dyDescent="0.25">
      <c r="A15" s="26" t="s">
        <v>18</v>
      </c>
      <c r="B15" s="1">
        <v>500</v>
      </c>
      <c r="C15" s="39"/>
      <c r="D15" s="39"/>
      <c r="E15" s="39"/>
    </row>
  </sheetData>
  <mergeCells count="8">
    <mergeCell ref="A1:E1"/>
    <mergeCell ref="B3:B4"/>
    <mergeCell ref="A3:A4"/>
    <mergeCell ref="C3:E3"/>
    <mergeCell ref="B9:B10"/>
    <mergeCell ref="C9:C10"/>
    <mergeCell ref="D9:D10"/>
    <mergeCell ref="E9:E10"/>
  </mergeCells>
  <printOptions horizontalCentered="1"/>
  <pageMargins left="0.31496062992125984" right="0.31496062992125984" top="1.1417322834645669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4"/>
  <sheetViews>
    <sheetView view="pageBreakPreview" topLeftCell="A22" zoomScaleNormal="100" zoomScaleSheetLayoutView="100" workbookViewId="0">
      <selection activeCell="J31" sqref="J31:K32"/>
    </sheetView>
  </sheetViews>
  <sheetFormatPr defaultRowHeight="15" x14ac:dyDescent="0.25"/>
  <cols>
    <col min="1" max="1" width="26.140625" customWidth="1"/>
    <col min="3" max="11" width="12.5703125" style="21" customWidth="1"/>
    <col min="12" max="14" width="10.5703125" style="67" customWidth="1"/>
  </cols>
  <sheetData>
    <row r="1" spans="1:15" x14ac:dyDescent="0.25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5" x14ac:dyDescent="0.25">
      <c r="A2" s="87" t="s">
        <v>54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4" spans="1:15" ht="25.5" customHeight="1" x14ac:dyDescent="0.25">
      <c r="A4" s="77" t="s">
        <v>49</v>
      </c>
      <c r="B4" s="84" t="s">
        <v>36</v>
      </c>
      <c r="C4" s="77" t="s">
        <v>50</v>
      </c>
      <c r="D4" s="77"/>
      <c r="E4" s="77"/>
      <c r="F4" s="77" t="s">
        <v>51</v>
      </c>
      <c r="G4" s="77"/>
      <c r="H4" s="77"/>
      <c r="I4" s="77" t="s">
        <v>52</v>
      </c>
      <c r="J4" s="77"/>
      <c r="K4" s="77"/>
    </row>
    <row r="5" spans="1:15" x14ac:dyDescent="0.25">
      <c r="A5" s="77"/>
      <c r="B5" s="85"/>
      <c r="C5" s="77"/>
      <c r="D5" s="77"/>
      <c r="E5" s="77"/>
      <c r="F5" s="77"/>
      <c r="G5" s="77"/>
      <c r="H5" s="77"/>
      <c r="I5" s="77"/>
      <c r="J5" s="77"/>
      <c r="K5" s="77"/>
    </row>
    <row r="6" spans="1:15" x14ac:dyDescent="0.25">
      <c r="A6" s="77"/>
      <c r="B6" s="86"/>
      <c r="C6" s="1" t="s">
        <v>97</v>
      </c>
      <c r="D6" s="1" t="s">
        <v>102</v>
      </c>
      <c r="E6" s="1" t="s">
        <v>111</v>
      </c>
      <c r="F6" s="50" t="s">
        <v>97</v>
      </c>
      <c r="G6" s="50" t="s">
        <v>102</v>
      </c>
      <c r="H6" s="50" t="s">
        <v>111</v>
      </c>
      <c r="I6" s="50" t="s">
        <v>97</v>
      </c>
      <c r="J6" s="50" t="s">
        <v>102</v>
      </c>
      <c r="K6" s="50" t="s">
        <v>111</v>
      </c>
      <c r="L6" s="67">
        <v>2023</v>
      </c>
      <c r="M6" s="67">
        <v>2024</v>
      </c>
      <c r="N6" s="67">
        <v>2025</v>
      </c>
    </row>
    <row r="7" spans="1:15" s="21" customForma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68"/>
      <c r="M7" s="68"/>
      <c r="N7" s="68"/>
    </row>
    <row r="8" spans="1:15" ht="51" x14ac:dyDescent="0.25">
      <c r="A8" s="55" t="s">
        <v>91</v>
      </c>
      <c r="B8" s="56">
        <v>1</v>
      </c>
      <c r="C8" s="57">
        <v>0</v>
      </c>
      <c r="D8" s="57">
        <v>0</v>
      </c>
      <c r="E8" s="57">
        <v>0</v>
      </c>
      <c r="F8" s="58">
        <v>0</v>
      </c>
      <c r="G8" s="58">
        <v>0</v>
      </c>
      <c r="H8" s="58">
        <v>0</v>
      </c>
      <c r="I8" s="61">
        <f>C8*F8*12</f>
        <v>0</v>
      </c>
      <c r="J8" s="61">
        <f t="shared" ref="J8:K8" si="0">D8*G8*12</f>
        <v>0</v>
      </c>
      <c r="K8" s="61">
        <f t="shared" si="0"/>
        <v>0</v>
      </c>
    </row>
    <row r="9" spans="1:15" ht="51" x14ac:dyDescent="0.25">
      <c r="A9" s="55" t="s">
        <v>92</v>
      </c>
      <c r="B9" s="56">
        <v>2</v>
      </c>
      <c r="C9" s="57">
        <v>0</v>
      </c>
      <c r="D9" s="57">
        <v>0</v>
      </c>
      <c r="E9" s="57">
        <v>0</v>
      </c>
      <c r="F9" s="58">
        <v>0</v>
      </c>
      <c r="G9" s="58">
        <v>0</v>
      </c>
      <c r="H9" s="58">
        <v>0</v>
      </c>
      <c r="I9" s="61">
        <f t="shared" ref="I9:I10" si="1">C9*F9*12</f>
        <v>0</v>
      </c>
      <c r="J9" s="61">
        <f t="shared" ref="J9:J10" si="2">D9*G9*12</f>
        <v>0</v>
      </c>
      <c r="K9" s="61">
        <f t="shared" ref="K9:K10" si="3">E9*H9*12</f>
        <v>0</v>
      </c>
    </row>
    <row r="10" spans="1:15" ht="51" x14ac:dyDescent="0.25">
      <c r="A10" s="55" t="s">
        <v>98</v>
      </c>
      <c r="B10" s="56">
        <v>3</v>
      </c>
      <c r="C10" s="57"/>
      <c r="D10" s="57"/>
      <c r="E10" s="57"/>
      <c r="F10" s="58"/>
      <c r="G10" s="58"/>
      <c r="H10" s="58"/>
      <c r="I10" s="61">
        <f t="shared" si="1"/>
        <v>0</v>
      </c>
      <c r="J10" s="61">
        <f t="shared" si="2"/>
        <v>0</v>
      </c>
      <c r="K10" s="61">
        <f t="shared" si="3"/>
        <v>0</v>
      </c>
    </row>
    <row r="11" spans="1:15" ht="14.25" customHeight="1" x14ac:dyDescent="0.25">
      <c r="A11" s="55" t="s">
        <v>93</v>
      </c>
      <c r="B11" s="56">
        <v>4</v>
      </c>
      <c r="C11" s="57">
        <v>1544.17</v>
      </c>
      <c r="D11" s="57">
        <v>1544.17</v>
      </c>
      <c r="E11" s="57">
        <v>1544.17</v>
      </c>
      <c r="F11" s="58">
        <v>25</v>
      </c>
      <c r="G11" s="58">
        <v>25</v>
      </c>
      <c r="H11" s="58">
        <v>25</v>
      </c>
      <c r="I11" s="62">
        <v>1007334</v>
      </c>
      <c r="J11" s="62">
        <v>1007334</v>
      </c>
      <c r="K11" s="62">
        <v>1007334</v>
      </c>
    </row>
    <row r="12" spans="1:15" ht="30.75" customHeight="1" x14ac:dyDescent="0.25">
      <c r="A12" s="55" t="s">
        <v>94</v>
      </c>
      <c r="B12" s="56">
        <v>5</v>
      </c>
      <c r="C12" s="58"/>
      <c r="D12" s="58"/>
      <c r="E12" s="58"/>
      <c r="F12" s="58"/>
      <c r="G12" s="58"/>
      <c r="H12" s="58"/>
      <c r="I12" s="61">
        <v>2875211.22</v>
      </c>
      <c r="J12" s="61">
        <v>2875211.22</v>
      </c>
      <c r="K12" s="61">
        <v>2875211.22</v>
      </c>
      <c r="O12" s="71"/>
    </row>
    <row r="13" spans="1:15" ht="30.75" customHeight="1" x14ac:dyDescent="0.25">
      <c r="A13" s="55" t="s">
        <v>107</v>
      </c>
      <c r="B13" s="56">
        <v>6</v>
      </c>
      <c r="C13" s="58">
        <v>16231.11</v>
      </c>
      <c r="D13" s="58">
        <v>16231.11</v>
      </c>
      <c r="E13" s="58">
        <v>16231.11</v>
      </c>
      <c r="F13" s="58">
        <v>20</v>
      </c>
      <c r="G13" s="58">
        <v>20</v>
      </c>
      <c r="H13" s="58">
        <v>20</v>
      </c>
      <c r="I13" s="61">
        <v>324455.25</v>
      </c>
      <c r="J13" s="61">
        <v>324455.25</v>
      </c>
      <c r="K13" s="61">
        <v>324455.25</v>
      </c>
      <c r="O13" s="71"/>
    </row>
    <row r="14" spans="1:15" ht="114.75" x14ac:dyDescent="0.25">
      <c r="A14" s="59" t="s">
        <v>105</v>
      </c>
      <c r="B14" s="56">
        <v>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3">
        <f t="shared" ref="I14:I15" si="4">C14*F14*12</f>
        <v>0</v>
      </c>
      <c r="J14" s="63">
        <f t="shared" ref="J14:K15" si="5">D14*G14*12</f>
        <v>0</v>
      </c>
      <c r="K14" s="63">
        <f t="shared" si="5"/>
        <v>0</v>
      </c>
    </row>
    <row r="15" spans="1:15" ht="114.75" x14ac:dyDescent="0.25">
      <c r="A15" s="59" t="s">
        <v>106</v>
      </c>
      <c r="B15" s="56">
        <v>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3">
        <f t="shared" si="4"/>
        <v>0</v>
      </c>
      <c r="J15" s="63">
        <f t="shared" si="5"/>
        <v>0</v>
      </c>
      <c r="K15" s="63">
        <f t="shared" si="5"/>
        <v>0</v>
      </c>
    </row>
    <row r="16" spans="1:15" ht="14.25" customHeight="1" x14ac:dyDescent="0.25">
      <c r="A16" s="59" t="s">
        <v>93</v>
      </c>
      <c r="B16" s="56">
        <v>9</v>
      </c>
      <c r="C16" s="60">
        <v>280.38</v>
      </c>
      <c r="D16" s="60">
        <v>280.38</v>
      </c>
      <c r="E16" s="60">
        <v>280.38</v>
      </c>
      <c r="F16" s="60">
        <v>4250</v>
      </c>
      <c r="G16" s="60">
        <v>4250</v>
      </c>
      <c r="H16" s="60">
        <v>4250</v>
      </c>
      <c r="I16" s="63">
        <v>2133089</v>
      </c>
      <c r="J16" s="63">
        <v>2133089</v>
      </c>
      <c r="K16" s="63">
        <v>2133089</v>
      </c>
    </row>
    <row r="17" spans="1:15" ht="30.75" customHeight="1" x14ac:dyDescent="0.25">
      <c r="A17" s="59" t="s">
        <v>94</v>
      </c>
      <c r="B17" s="56">
        <v>10</v>
      </c>
      <c r="C17" s="60"/>
      <c r="D17" s="60"/>
      <c r="E17" s="60"/>
      <c r="F17" s="60"/>
      <c r="G17" s="60"/>
      <c r="H17" s="60"/>
      <c r="I17" s="63">
        <v>1309813</v>
      </c>
      <c r="J17" s="63">
        <v>1309813</v>
      </c>
      <c r="K17" s="72">
        <v>1309813</v>
      </c>
      <c r="L17" s="73"/>
      <c r="M17" s="73"/>
      <c r="N17" s="73"/>
      <c r="O17" s="71"/>
    </row>
    <row r="18" spans="1:15" x14ac:dyDescent="0.25">
      <c r="A18" s="29" t="s">
        <v>31</v>
      </c>
      <c r="B18" s="1">
        <v>9000</v>
      </c>
      <c r="C18" s="1" t="s">
        <v>28</v>
      </c>
      <c r="D18" s="1" t="s">
        <v>28</v>
      </c>
      <c r="E18" s="1" t="s">
        <v>28</v>
      </c>
      <c r="F18" s="1" t="s">
        <v>28</v>
      </c>
      <c r="G18" s="1" t="s">
        <v>28</v>
      </c>
      <c r="H18" s="1" t="s">
        <v>28</v>
      </c>
      <c r="I18" s="53">
        <f>SUM(I8:I17)</f>
        <v>7649902.4700000007</v>
      </c>
      <c r="J18" s="53">
        <f>SUM(J8:J17)</f>
        <v>7649902.4700000007</v>
      </c>
      <c r="K18" s="53">
        <f>SUM(K8:K17)</f>
        <v>7649902.4700000007</v>
      </c>
    </row>
    <row r="19" spans="1:15" s="64" customFormat="1" ht="12.75" x14ac:dyDescent="0.2">
      <c r="C19" s="65"/>
      <c r="D19" s="65"/>
      <c r="E19" s="65"/>
      <c r="F19" s="65"/>
      <c r="G19" s="65"/>
      <c r="H19" s="65"/>
      <c r="I19" s="66">
        <f>I18</f>
        <v>7649902.4700000007</v>
      </c>
      <c r="J19" s="66">
        <f>J18</f>
        <v>7649902.4700000007</v>
      </c>
      <c r="K19" s="66">
        <f>K18</f>
        <v>7649902.4700000007</v>
      </c>
      <c r="L19" s="67"/>
      <c r="M19" s="67"/>
      <c r="N19" s="67"/>
    </row>
    <row r="20" spans="1:15" s="64" customFormat="1" ht="12.75" x14ac:dyDescent="0.2">
      <c r="C20" s="65"/>
      <c r="D20" s="65"/>
      <c r="E20" s="65"/>
      <c r="F20" s="65"/>
      <c r="G20" s="65"/>
      <c r="H20" s="65"/>
      <c r="I20" s="66">
        <f>I18-I19</f>
        <v>0</v>
      </c>
      <c r="J20" s="66">
        <f t="shared" ref="J20:K20" si="6">J18-J19</f>
        <v>0</v>
      </c>
      <c r="K20" s="66">
        <f t="shared" si="6"/>
        <v>0</v>
      </c>
      <c r="L20" s="67"/>
      <c r="M20" s="67"/>
      <c r="N20" s="67"/>
    </row>
    <row r="21" spans="1:15" x14ac:dyDescent="0.25">
      <c r="A21" s="87" t="s">
        <v>55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5" x14ac:dyDescent="0.25">
      <c r="A22" s="87" t="s">
        <v>56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4" spans="1:15" ht="25.5" customHeight="1" x14ac:dyDescent="0.25">
      <c r="A24" s="77" t="s">
        <v>49</v>
      </c>
      <c r="B24" s="84" t="s">
        <v>36</v>
      </c>
      <c r="C24" s="77" t="s">
        <v>50</v>
      </c>
      <c r="D24" s="77"/>
      <c r="E24" s="77"/>
      <c r="F24" s="77" t="s">
        <v>51</v>
      </c>
      <c r="G24" s="77"/>
      <c r="H24" s="77"/>
      <c r="I24" s="77" t="s">
        <v>52</v>
      </c>
      <c r="J24" s="77"/>
      <c r="K24" s="77"/>
    </row>
    <row r="25" spans="1:15" x14ac:dyDescent="0.25">
      <c r="A25" s="77"/>
      <c r="B25" s="85"/>
      <c r="C25" s="77"/>
      <c r="D25" s="77"/>
      <c r="E25" s="77"/>
      <c r="F25" s="77"/>
      <c r="G25" s="77"/>
      <c r="H25" s="77"/>
      <c r="I25" s="77"/>
      <c r="J25" s="77"/>
      <c r="K25" s="77"/>
    </row>
    <row r="26" spans="1:15" x14ac:dyDescent="0.25">
      <c r="A26" s="77"/>
      <c r="B26" s="86"/>
      <c r="C26" s="49" t="s">
        <v>97</v>
      </c>
      <c r="D26" s="49" t="s">
        <v>102</v>
      </c>
      <c r="E26" s="49" t="s">
        <v>111</v>
      </c>
      <c r="F26" s="50" t="s">
        <v>97</v>
      </c>
      <c r="G26" s="50" t="s">
        <v>102</v>
      </c>
      <c r="H26" s="50" t="s">
        <v>111</v>
      </c>
      <c r="I26" s="50" t="s">
        <v>97</v>
      </c>
      <c r="J26" s="50" t="s">
        <v>102</v>
      </c>
      <c r="K26" s="50" t="s">
        <v>111</v>
      </c>
    </row>
    <row r="27" spans="1:15" s="21" customFormat="1" x14ac:dyDescent="0.25">
      <c r="A27" s="1">
        <v>1</v>
      </c>
      <c r="B27" s="1">
        <v>2</v>
      </c>
      <c r="C27" s="1">
        <v>3</v>
      </c>
      <c r="D27" s="1">
        <v>4</v>
      </c>
      <c r="E27" s="1">
        <v>5</v>
      </c>
      <c r="F27" s="1">
        <v>6</v>
      </c>
      <c r="G27" s="1">
        <v>7</v>
      </c>
      <c r="H27" s="1">
        <v>8</v>
      </c>
      <c r="I27" s="1">
        <v>9</v>
      </c>
      <c r="J27" s="1">
        <v>10</v>
      </c>
      <c r="K27" s="1">
        <v>11</v>
      </c>
      <c r="L27" s="68"/>
      <c r="M27" s="68"/>
      <c r="N27" s="68"/>
    </row>
    <row r="28" spans="1:15" ht="90.75" customHeight="1" x14ac:dyDescent="0.25">
      <c r="A28" s="33" t="s">
        <v>88</v>
      </c>
      <c r="B28" s="46">
        <v>1</v>
      </c>
      <c r="C28" s="47" t="s">
        <v>28</v>
      </c>
      <c r="D28" s="47" t="s">
        <v>28</v>
      </c>
      <c r="E28" s="47" t="s">
        <v>28</v>
      </c>
      <c r="F28" s="47" t="s">
        <v>28</v>
      </c>
      <c r="G28" s="47" t="s">
        <v>28</v>
      </c>
      <c r="H28" s="47" t="s">
        <v>28</v>
      </c>
      <c r="I28" s="47">
        <v>0</v>
      </c>
      <c r="J28" s="47"/>
      <c r="K28" s="47"/>
    </row>
    <row r="29" spans="1:15" ht="27.75" customHeight="1" x14ac:dyDescent="0.25">
      <c r="A29" s="33" t="s">
        <v>89</v>
      </c>
      <c r="B29" s="46">
        <v>2</v>
      </c>
      <c r="C29" s="47" t="s">
        <v>28</v>
      </c>
      <c r="D29" s="47" t="s">
        <v>28</v>
      </c>
      <c r="E29" s="47" t="s">
        <v>28</v>
      </c>
      <c r="F29" s="47" t="s">
        <v>28</v>
      </c>
      <c r="G29" s="47" t="s">
        <v>28</v>
      </c>
      <c r="H29" s="47" t="s">
        <v>28</v>
      </c>
      <c r="I29" s="47">
        <v>0</v>
      </c>
      <c r="J29" s="47">
        <f>I29</f>
        <v>0</v>
      </c>
      <c r="K29" s="47">
        <f>I29</f>
        <v>0</v>
      </c>
    </row>
    <row r="30" spans="1:15" ht="56.25" customHeight="1" x14ac:dyDescent="0.25">
      <c r="A30" s="33" t="s">
        <v>90</v>
      </c>
      <c r="B30" s="74">
        <v>8</v>
      </c>
      <c r="C30" s="75" t="s">
        <v>28</v>
      </c>
      <c r="D30" s="75" t="s">
        <v>28</v>
      </c>
      <c r="E30" s="75" t="s">
        <v>28</v>
      </c>
      <c r="F30" s="42" t="s">
        <v>28</v>
      </c>
      <c r="G30" s="42" t="str">
        <f>F30</f>
        <v>х</v>
      </c>
      <c r="H30" s="42" t="str">
        <f>F30</f>
        <v>х</v>
      </c>
      <c r="I30" s="75"/>
      <c r="J30" s="75"/>
      <c r="K30" s="75"/>
    </row>
    <row r="31" spans="1:15" ht="56.25" customHeight="1" x14ac:dyDescent="0.25">
      <c r="A31" s="33" t="s">
        <v>109</v>
      </c>
      <c r="B31" s="74">
        <v>8</v>
      </c>
      <c r="C31" s="75" t="s">
        <v>28</v>
      </c>
      <c r="D31" s="75" t="s">
        <v>28</v>
      </c>
      <c r="E31" s="75" t="s">
        <v>28</v>
      </c>
      <c r="F31" s="42" t="s">
        <v>28</v>
      </c>
      <c r="G31" s="42" t="str">
        <f>F31</f>
        <v>х</v>
      </c>
      <c r="H31" s="42" t="str">
        <f>F31</f>
        <v>х</v>
      </c>
      <c r="I31" s="75">
        <v>380800</v>
      </c>
      <c r="J31" s="75">
        <v>380800</v>
      </c>
      <c r="K31" s="75">
        <v>380800</v>
      </c>
    </row>
    <row r="32" spans="1:15" ht="56.25" customHeight="1" x14ac:dyDescent="0.25">
      <c r="A32" s="33" t="s">
        <v>108</v>
      </c>
      <c r="B32" s="46">
        <v>8</v>
      </c>
      <c r="C32" s="40" t="s">
        <v>28</v>
      </c>
      <c r="D32" s="40" t="s">
        <v>28</v>
      </c>
      <c r="E32" s="40" t="s">
        <v>28</v>
      </c>
      <c r="F32" s="42" t="s">
        <v>28</v>
      </c>
      <c r="G32" s="42" t="str">
        <f>F32</f>
        <v>х</v>
      </c>
      <c r="H32" s="42" t="str">
        <f>F32</f>
        <v>х</v>
      </c>
      <c r="I32" s="76">
        <v>48300</v>
      </c>
      <c r="J32" s="40">
        <v>48300</v>
      </c>
      <c r="K32" s="40">
        <v>48300</v>
      </c>
    </row>
    <row r="33" spans="1:14" s="44" customFormat="1" x14ac:dyDescent="0.25">
      <c r="A33" s="29" t="s">
        <v>31</v>
      </c>
      <c r="B33" s="4">
        <v>9000</v>
      </c>
      <c r="C33" s="43" t="s">
        <v>28</v>
      </c>
      <c r="D33" s="43" t="s">
        <v>28</v>
      </c>
      <c r="E33" s="43" t="s">
        <v>28</v>
      </c>
      <c r="F33" s="43" t="s">
        <v>28</v>
      </c>
      <c r="G33" s="43" t="s">
        <v>28</v>
      </c>
      <c r="H33" s="43" t="s">
        <v>28</v>
      </c>
      <c r="I33" s="8">
        <f>SUM(I28:I32)</f>
        <v>429100</v>
      </c>
      <c r="J33" s="8">
        <f>SUM(J28:J32)</f>
        <v>429100</v>
      </c>
      <c r="K33" s="8">
        <f>SUM(K28:K32)</f>
        <v>429100</v>
      </c>
      <c r="L33" s="69"/>
      <c r="M33" s="69"/>
      <c r="N33" s="69"/>
    </row>
    <row r="34" spans="1:14" x14ac:dyDescent="0.25">
      <c r="I34" s="54">
        <v>0</v>
      </c>
      <c r="J34" s="54">
        <f>Лист4!D12+Лист4!D13</f>
        <v>0</v>
      </c>
      <c r="K34" s="54">
        <f>Лист4!E12+Лист4!E13</f>
        <v>0</v>
      </c>
    </row>
  </sheetData>
  <mergeCells count="14">
    <mergeCell ref="B4:B6"/>
    <mergeCell ref="A1:K1"/>
    <mergeCell ref="A2:K2"/>
    <mergeCell ref="A4:A6"/>
    <mergeCell ref="C4:E5"/>
    <mergeCell ref="F4:H5"/>
    <mergeCell ref="I4:K5"/>
    <mergeCell ref="A21:K21"/>
    <mergeCell ref="A22:K22"/>
    <mergeCell ref="A24:A26"/>
    <mergeCell ref="B24:B26"/>
    <mergeCell ref="C24:E25"/>
    <mergeCell ref="F24:H25"/>
    <mergeCell ref="I24:K25"/>
  </mergeCells>
  <printOptions horizontalCentered="1"/>
  <pageMargins left="0.31496062992125984" right="0.31496062992125984" top="1.1417322834645669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10" workbookViewId="0">
      <selection activeCell="A36" sqref="A36:F36"/>
    </sheetView>
  </sheetViews>
  <sheetFormatPr defaultRowHeight="15" x14ac:dyDescent="0.25"/>
  <cols>
    <col min="1" max="1" width="59.28515625" customWidth="1"/>
    <col min="3" max="6" width="18.42578125" style="21" customWidth="1"/>
  </cols>
  <sheetData>
    <row r="1" spans="1:6" x14ac:dyDescent="0.25">
      <c r="A1" s="90" t="s">
        <v>62</v>
      </c>
      <c r="B1" s="90"/>
      <c r="C1" s="90"/>
      <c r="D1" s="90"/>
      <c r="E1" s="90"/>
      <c r="F1" s="90"/>
    </row>
    <row r="2" spans="1:6" x14ac:dyDescent="0.25">
      <c r="A2" s="91" t="s">
        <v>114</v>
      </c>
      <c r="B2" s="90"/>
      <c r="C2" s="90"/>
      <c r="D2" s="90"/>
      <c r="E2" s="90"/>
      <c r="F2" s="90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35" t="s">
        <v>63</v>
      </c>
      <c r="B4" s="93" t="s">
        <v>99</v>
      </c>
      <c r="C4" s="93"/>
      <c r="D4" s="93"/>
      <c r="E4" s="93"/>
      <c r="F4" s="93"/>
    </row>
    <row r="5" spans="1:6" x14ac:dyDescent="0.25">
      <c r="A5" s="36" t="s">
        <v>64</v>
      </c>
      <c r="B5" s="93"/>
      <c r="C5" s="93"/>
      <c r="D5" s="93"/>
      <c r="E5" s="93"/>
      <c r="F5" s="93"/>
    </row>
    <row r="6" spans="1:6" x14ac:dyDescent="0.25">
      <c r="A6" t="s">
        <v>65</v>
      </c>
      <c r="B6" s="94"/>
      <c r="C6" s="94"/>
      <c r="D6" s="94"/>
      <c r="E6" s="94"/>
      <c r="F6" s="94"/>
    </row>
    <row r="8" spans="1:6" ht="17.25" customHeight="1" x14ac:dyDescent="0.25">
      <c r="A8" s="77" t="s">
        <v>0</v>
      </c>
      <c r="B8" s="84" t="s">
        <v>36</v>
      </c>
      <c r="C8" s="77" t="s">
        <v>3</v>
      </c>
      <c r="D8" s="77"/>
      <c r="E8" s="77"/>
      <c r="F8" s="77"/>
    </row>
    <row r="9" spans="1:6" x14ac:dyDescent="0.25">
      <c r="A9" s="77"/>
      <c r="B9" s="85"/>
      <c r="C9" s="22" t="s">
        <v>95</v>
      </c>
      <c r="D9" s="22" t="s">
        <v>103</v>
      </c>
      <c r="E9" s="22" t="s">
        <v>96</v>
      </c>
      <c r="F9" s="22" t="s">
        <v>111</v>
      </c>
    </row>
    <row r="10" spans="1:6" ht="25.5" x14ac:dyDescent="0.25">
      <c r="A10" s="77"/>
      <c r="B10" s="86"/>
      <c r="C10" s="23" t="s">
        <v>57</v>
      </c>
      <c r="D10" s="23" t="s">
        <v>58</v>
      </c>
      <c r="E10" s="23" t="s">
        <v>59</v>
      </c>
      <c r="F10" s="23" t="s">
        <v>60</v>
      </c>
    </row>
    <row r="11" spans="1:6" s="21" customFormat="1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6" x14ac:dyDescent="0.25">
      <c r="A12" s="13" t="s">
        <v>61</v>
      </c>
      <c r="B12" s="12">
        <v>100</v>
      </c>
      <c r="C12" s="20">
        <v>130636.64</v>
      </c>
      <c r="D12" s="20"/>
      <c r="E12" s="20"/>
      <c r="F12" s="20"/>
    </row>
    <row r="14" spans="1:6" x14ac:dyDescent="0.25">
      <c r="A14" s="87" t="s">
        <v>71</v>
      </c>
      <c r="B14" s="87"/>
      <c r="C14" s="87"/>
      <c r="D14" s="87"/>
      <c r="E14" s="87"/>
      <c r="F14" s="87"/>
    </row>
    <row r="16" spans="1:6" ht="17.25" customHeight="1" x14ac:dyDescent="0.25">
      <c r="A16" s="77" t="s">
        <v>0</v>
      </c>
      <c r="B16" s="84" t="s">
        <v>36</v>
      </c>
      <c r="C16" s="77" t="s">
        <v>3</v>
      </c>
      <c r="D16" s="77"/>
      <c r="E16" s="77"/>
      <c r="F16" s="77"/>
    </row>
    <row r="17" spans="1:6" x14ac:dyDescent="0.25">
      <c r="A17" s="77"/>
      <c r="B17" s="85"/>
      <c r="C17" s="22" t="s">
        <v>95</v>
      </c>
      <c r="D17" s="52" t="s">
        <v>103</v>
      </c>
      <c r="E17" s="52" t="s">
        <v>96</v>
      </c>
      <c r="F17" s="52" t="s">
        <v>111</v>
      </c>
    </row>
    <row r="18" spans="1:6" ht="25.5" x14ac:dyDescent="0.25">
      <c r="A18" s="77"/>
      <c r="B18" s="86"/>
      <c r="C18" s="23" t="s">
        <v>57</v>
      </c>
      <c r="D18" s="23" t="s">
        <v>58</v>
      </c>
      <c r="E18" s="23" t="s">
        <v>59</v>
      </c>
      <c r="F18" s="23" t="s">
        <v>60</v>
      </c>
    </row>
    <row r="19" spans="1:6" s="21" customFormat="1" x14ac:dyDescent="0.25">
      <c r="A19" s="12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</row>
    <row r="20" spans="1:6" ht="25.5" x14ac:dyDescent="0.25">
      <c r="A20" s="13" t="s">
        <v>66</v>
      </c>
      <c r="B20" s="12">
        <v>10</v>
      </c>
      <c r="C20" s="20"/>
      <c r="D20" s="14"/>
      <c r="E20" s="14"/>
      <c r="F20" s="14"/>
    </row>
    <row r="21" spans="1:6" x14ac:dyDescent="0.25">
      <c r="A21" s="14"/>
      <c r="B21" s="12">
        <v>11</v>
      </c>
      <c r="C21" s="20"/>
      <c r="D21" s="14"/>
      <c r="E21" s="14"/>
      <c r="F21" s="14"/>
    </row>
    <row r="22" spans="1:6" x14ac:dyDescent="0.25">
      <c r="A22" s="14"/>
      <c r="B22" s="12">
        <v>12</v>
      </c>
      <c r="C22" s="20"/>
      <c r="D22" s="14"/>
      <c r="E22" s="14"/>
      <c r="F22" s="14"/>
    </row>
    <row r="23" spans="1:6" ht="25.5" x14ac:dyDescent="0.25">
      <c r="A23" s="13" t="s">
        <v>67</v>
      </c>
      <c r="B23" s="12">
        <v>20</v>
      </c>
      <c r="C23" s="20"/>
      <c r="D23" s="14"/>
      <c r="E23" s="14"/>
      <c r="F23" s="14"/>
    </row>
    <row r="24" spans="1:6" x14ac:dyDescent="0.25">
      <c r="A24" s="14"/>
      <c r="B24" s="12">
        <v>21</v>
      </c>
      <c r="C24" s="20"/>
      <c r="D24" s="14"/>
      <c r="E24" s="14"/>
      <c r="F24" s="14"/>
    </row>
    <row r="25" spans="1:6" x14ac:dyDescent="0.25">
      <c r="A25" s="14"/>
      <c r="B25" s="12">
        <v>22</v>
      </c>
      <c r="C25" s="20"/>
      <c r="D25" s="14"/>
      <c r="E25" s="14"/>
      <c r="F25" s="14"/>
    </row>
    <row r="26" spans="1:6" ht="25.5" x14ac:dyDescent="0.25">
      <c r="A26" s="13" t="s">
        <v>68</v>
      </c>
      <c r="B26" s="12">
        <v>30</v>
      </c>
      <c r="C26" s="20"/>
      <c r="D26" s="14"/>
      <c r="E26" s="14"/>
      <c r="F26" s="14"/>
    </row>
    <row r="27" spans="1:6" x14ac:dyDescent="0.25">
      <c r="A27" s="14"/>
      <c r="B27" s="12">
        <v>31</v>
      </c>
      <c r="C27" s="20"/>
      <c r="D27" s="14"/>
      <c r="E27" s="14"/>
      <c r="F27" s="14"/>
    </row>
    <row r="28" spans="1:6" x14ac:dyDescent="0.25">
      <c r="A28" s="14"/>
      <c r="B28" s="12">
        <v>32</v>
      </c>
      <c r="C28" s="20"/>
      <c r="D28" s="14"/>
      <c r="E28" s="14"/>
      <c r="F28" s="14"/>
    </row>
    <row r="29" spans="1:6" ht="38.25" x14ac:dyDescent="0.25">
      <c r="A29" s="13" t="s">
        <v>69</v>
      </c>
      <c r="B29" s="12">
        <v>40</v>
      </c>
      <c r="C29" s="20"/>
      <c r="D29" s="14"/>
      <c r="E29" s="14"/>
      <c r="F29" s="14"/>
    </row>
    <row r="30" spans="1:6" x14ac:dyDescent="0.25">
      <c r="A30" s="14"/>
      <c r="B30" s="12">
        <v>41</v>
      </c>
      <c r="C30" s="20"/>
      <c r="D30" s="14"/>
      <c r="E30" s="14"/>
      <c r="F30" s="14"/>
    </row>
    <row r="31" spans="1:6" x14ac:dyDescent="0.25">
      <c r="A31" s="14"/>
      <c r="B31" s="12">
        <v>42</v>
      </c>
      <c r="C31" s="20"/>
      <c r="D31" s="14"/>
      <c r="E31" s="14"/>
      <c r="F31" s="14"/>
    </row>
    <row r="32" spans="1:6" x14ac:dyDescent="0.25">
      <c r="A32" s="13" t="s">
        <v>70</v>
      </c>
      <c r="B32" s="12">
        <v>50</v>
      </c>
      <c r="C32" s="20">
        <v>28016.62</v>
      </c>
      <c r="D32" s="14"/>
      <c r="E32" s="14"/>
      <c r="F32" s="14"/>
    </row>
    <row r="33" spans="1:6" x14ac:dyDescent="0.25">
      <c r="A33" s="14"/>
      <c r="B33" s="12">
        <v>51</v>
      </c>
      <c r="C33" s="20">
        <v>0</v>
      </c>
      <c r="D33" s="14"/>
      <c r="E33" s="14"/>
      <c r="F33" s="14"/>
    </row>
    <row r="34" spans="1:6" x14ac:dyDescent="0.25">
      <c r="A34" s="14" t="s">
        <v>100</v>
      </c>
      <c r="B34" s="12">
        <v>52</v>
      </c>
      <c r="C34" s="20">
        <v>28016.62</v>
      </c>
      <c r="D34" s="14"/>
      <c r="E34" s="14"/>
      <c r="F34" s="14"/>
    </row>
    <row r="35" spans="1:6" x14ac:dyDescent="0.25">
      <c r="A35" t="s">
        <v>101</v>
      </c>
      <c r="B35" s="12">
        <v>9000</v>
      </c>
      <c r="C35" s="20">
        <v>28016.62</v>
      </c>
      <c r="D35" s="14"/>
      <c r="E35" s="14"/>
      <c r="F35" s="14"/>
    </row>
    <row r="36" spans="1:6" x14ac:dyDescent="0.25">
      <c r="A36" s="95" t="s">
        <v>72</v>
      </c>
      <c r="B36" s="95"/>
      <c r="C36" s="95"/>
      <c r="D36" s="95"/>
      <c r="E36" s="95"/>
      <c r="F36" s="95"/>
    </row>
  </sheetData>
  <mergeCells count="14">
    <mergeCell ref="A16:A18"/>
    <mergeCell ref="C16:F16"/>
    <mergeCell ref="B16:B18"/>
    <mergeCell ref="A14:F14"/>
    <mergeCell ref="A36:F36"/>
    <mergeCell ref="A8:A10"/>
    <mergeCell ref="C8:F8"/>
    <mergeCell ref="B8:B10"/>
    <mergeCell ref="A1:F1"/>
    <mergeCell ref="A2:F2"/>
    <mergeCell ref="A3:F3"/>
    <mergeCell ref="B4:F4"/>
    <mergeCell ref="B5:F5"/>
    <mergeCell ref="B6:F6"/>
  </mergeCells>
  <printOptions horizontalCentered="1"/>
  <pageMargins left="0.31496062992125984" right="0.31496062992125984" top="0.94488188976377963" bottom="0.74803149606299213" header="0.31496062992125984" footer="0.31496062992125984"/>
  <pageSetup paperSize="9" scale="99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22" workbookViewId="0">
      <selection activeCell="C15" sqref="C15:E15"/>
    </sheetView>
  </sheetViews>
  <sheetFormatPr defaultRowHeight="15" x14ac:dyDescent="0.25"/>
  <cols>
    <col min="1" max="1" width="59.28515625" customWidth="1"/>
    <col min="3" max="5" width="18.42578125" style="21" customWidth="1"/>
  </cols>
  <sheetData>
    <row r="1" spans="1:5" x14ac:dyDescent="0.25">
      <c r="A1" s="90" t="s">
        <v>73</v>
      </c>
      <c r="B1" s="90"/>
      <c r="C1" s="90"/>
      <c r="D1" s="90"/>
      <c r="E1" s="90"/>
    </row>
    <row r="2" spans="1:5" x14ac:dyDescent="0.25">
      <c r="A2" s="91" t="s">
        <v>114</v>
      </c>
      <c r="B2" s="90"/>
      <c r="C2" s="90"/>
      <c r="D2" s="90"/>
      <c r="E2" s="90"/>
    </row>
    <row r="3" spans="1:5" x14ac:dyDescent="0.25">
      <c r="A3" s="92"/>
      <c r="B3" s="92"/>
      <c r="C3" s="92"/>
      <c r="D3" s="92"/>
      <c r="E3" s="92"/>
    </row>
    <row r="4" spans="1:5" x14ac:dyDescent="0.25">
      <c r="A4" s="35" t="s">
        <v>63</v>
      </c>
      <c r="B4" s="93"/>
      <c r="C4" s="93"/>
      <c r="D4" s="93"/>
      <c r="E4" s="93"/>
    </row>
    <row r="5" spans="1:5" x14ac:dyDescent="0.25">
      <c r="A5" s="36" t="s">
        <v>64</v>
      </c>
      <c r="B5" s="93"/>
      <c r="C5" s="93"/>
      <c r="D5" s="93"/>
      <c r="E5" s="93"/>
    </row>
    <row r="6" spans="1:5" x14ac:dyDescent="0.25">
      <c r="A6" t="s">
        <v>65</v>
      </c>
      <c r="B6" s="94"/>
      <c r="C6" s="94"/>
      <c r="D6" s="94"/>
      <c r="E6" s="94"/>
    </row>
    <row r="7" spans="1:5" x14ac:dyDescent="0.25">
      <c r="B7" s="37"/>
      <c r="C7" s="37"/>
      <c r="D7" s="37"/>
      <c r="E7" s="37"/>
    </row>
    <row r="8" spans="1:5" x14ac:dyDescent="0.25">
      <c r="A8" s="87" t="s">
        <v>75</v>
      </c>
      <c r="B8" s="87"/>
      <c r="C8" s="87"/>
      <c r="D8" s="87"/>
      <c r="E8" s="87"/>
    </row>
    <row r="9" spans="1:5" ht="17.25" customHeight="1" x14ac:dyDescent="0.25">
      <c r="A9" s="77" t="s">
        <v>0</v>
      </c>
      <c r="B9" s="84" t="s">
        <v>36</v>
      </c>
      <c r="C9" s="77" t="s">
        <v>76</v>
      </c>
      <c r="D9" s="77"/>
      <c r="E9" s="77"/>
    </row>
    <row r="10" spans="1:5" x14ac:dyDescent="0.25">
      <c r="A10" s="77"/>
      <c r="B10" s="85"/>
      <c r="C10" s="12" t="s">
        <v>96</v>
      </c>
      <c r="D10" s="12" t="s">
        <v>102</v>
      </c>
      <c r="E10" s="12" t="s">
        <v>111</v>
      </c>
    </row>
    <row r="11" spans="1:5" s="21" customFormat="1" x14ac:dyDescent="0.25">
      <c r="A11" s="13">
        <v>1</v>
      </c>
      <c r="B11" s="12">
        <v>2</v>
      </c>
      <c r="C11" s="12">
        <v>3</v>
      </c>
      <c r="D11" s="12">
        <v>4</v>
      </c>
      <c r="E11" s="12">
        <v>5</v>
      </c>
    </row>
    <row r="12" spans="1:5" x14ac:dyDescent="0.25">
      <c r="A12" s="13" t="s">
        <v>77</v>
      </c>
      <c r="B12" s="12">
        <v>100</v>
      </c>
      <c r="C12" s="14"/>
      <c r="D12" s="14"/>
      <c r="E12" s="14"/>
    </row>
    <row r="14" spans="1:5" x14ac:dyDescent="0.25">
      <c r="A14" s="87" t="s">
        <v>74</v>
      </c>
      <c r="B14" s="87"/>
      <c r="C14" s="87"/>
      <c r="D14" s="87"/>
      <c r="E14" s="87"/>
    </row>
    <row r="15" spans="1:5" ht="17.25" customHeight="1" x14ac:dyDescent="0.25">
      <c r="A15" s="12" t="s">
        <v>0</v>
      </c>
      <c r="B15" s="12" t="s">
        <v>1</v>
      </c>
      <c r="C15" s="48" t="s">
        <v>96</v>
      </c>
      <c r="D15" s="48" t="s">
        <v>102</v>
      </c>
      <c r="E15" s="48" t="s">
        <v>111</v>
      </c>
    </row>
    <row r="16" spans="1:5" s="21" customFormat="1" x14ac:dyDescent="0.25">
      <c r="A16" s="12">
        <v>1</v>
      </c>
      <c r="B16" s="12">
        <v>2</v>
      </c>
      <c r="C16" s="20">
        <v>3</v>
      </c>
      <c r="D16" s="20">
        <v>4</v>
      </c>
      <c r="E16" s="20">
        <v>5</v>
      </c>
    </row>
    <row r="17" spans="1:5" ht="25.5" x14ac:dyDescent="0.25">
      <c r="A17" s="38" t="s">
        <v>78</v>
      </c>
      <c r="B17" s="12">
        <v>100</v>
      </c>
      <c r="C17" s="20"/>
      <c r="D17" s="20"/>
      <c r="E17" s="20"/>
    </row>
    <row r="18" spans="1:5" x14ac:dyDescent="0.25">
      <c r="A18" s="38"/>
      <c r="B18" s="12">
        <v>101</v>
      </c>
      <c r="C18" s="20"/>
      <c r="D18" s="20"/>
      <c r="E18" s="20"/>
    </row>
    <row r="19" spans="1:5" x14ac:dyDescent="0.25">
      <c r="A19" s="38" t="s">
        <v>79</v>
      </c>
      <c r="B19" s="12">
        <v>200</v>
      </c>
      <c r="C19" s="20"/>
      <c r="D19" s="20"/>
      <c r="E19" s="20"/>
    </row>
    <row r="20" spans="1:5" x14ac:dyDescent="0.25">
      <c r="A20" s="38"/>
      <c r="B20" s="12">
        <v>201</v>
      </c>
      <c r="C20" s="20"/>
      <c r="D20" s="20"/>
      <c r="E20" s="20"/>
    </row>
    <row r="21" spans="1:5" ht="25.5" x14ac:dyDescent="0.25">
      <c r="A21" s="38" t="s">
        <v>80</v>
      </c>
      <c r="B21" s="12">
        <v>300</v>
      </c>
      <c r="C21" s="20"/>
      <c r="D21" s="20"/>
      <c r="E21" s="20"/>
    </row>
    <row r="22" spans="1:5" x14ac:dyDescent="0.25">
      <c r="A22" s="38"/>
      <c r="B22" s="12">
        <v>301</v>
      </c>
      <c r="C22" s="20"/>
      <c r="D22" s="20"/>
      <c r="E22" s="20"/>
    </row>
    <row r="23" spans="1:5" ht="51" x14ac:dyDescent="0.25">
      <c r="A23" s="38" t="s">
        <v>81</v>
      </c>
      <c r="B23" s="12">
        <v>400</v>
      </c>
      <c r="C23" s="20"/>
      <c r="D23" s="20"/>
      <c r="E23" s="20"/>
    </row>
    <row r="24" spans="1:5" x14ac:dyDescent="0.25">
      <c r="A24" s="38"/>
      <c r="B24" s="12">
        <v>401</v>
      </c>
      <c r="C24" s="20"/>
      <c r="D24" s="20"/>
      <c r="E24" s="20"/>
    </row>
    <row r="25" spans="1:5" ht="25.5" x14ac:dyDescent="0.25">
      <c r="A25" s="38" t="s">
        <v>82</v>
      </c>
      <c r="B25" s="12">
        <v>500</v>
      </c>
      <c r="C25" s="20"/>
      <c r="D25" s="20"/>
      <c r="E25" s="20"/>
    </row>
    <row r="26" spans="1:5" x14ac:dyDescent="0.25">
      <c r="A26" s="38"/>
      <c r="B26" s="12">
        <v>501</v>
      </c>
      <c r="C26" s="20"/>
      <c r="D26" s="20"/>
      <c r="E26" s="20"/>
    </row>
    <row r="27" spans="1:5" ht="38.25" x14ac:dyDescent="0.25">
      <c r="A27" s="38" t="s">
        <v>83</v>
      </c>
      <c r="B27" s="12">
        <v>600</v>
      </c>
      <c r="C27" s="20"/>
      <c r="D27" s="20"/>
      <c r="E27" s="20"/>
    </row>
    <row r="28" spans="1:5" x14ac:dyDescent="0.25">
      <c r="A28" s="38"/>
      <c r="B28" s="12">
        <v>601</v>
      </c>
      <c r="C28" s="20"/>
      <c r="D28" s="20"/>
      <c r="E28" s="20"/>
    </row>
    <row r="29" spans="1:5" ht="38.25" x14ac:dyDescent="0.25">
      <c r="A29" s="38" t="s">
        <v>84</v>
      </c>
      <c r="B29" s="12">
        <v>700</v>
      </c>
      <c r="C29" s="20"/>
      <c r="D29" s="20"/>
      <c r="E29" s="20"/>
    </row>
    <row r="30" spans="1:5" x14ac:dyDescent="0.25">
      <c r="A30" s="38"/>
      <c r="B30" s="12">
        <v>701</v>
      </c>
      <c r="C30" s="20"/>
      <c r="D30" s="20"/>
      <c r="E30" s="20"/>
    </row>
    <row r="31" spans="1:5" x14ac:dyDescent="0.25">
      <c r="A31" s="38" t="s">
        <v>85</v>
      </c>
      <c r="B31" s="12">
        <v>800</v>
      </c>
      <c r="C31" s="20"/>
      <c r="D31" s="20"/>
      <c r="E31" s="20"/>
    </row>
    <row r="32" spans="1:5" x14ac:dyDescent="0.25">
      <c r="A32" s="14"/>
      <c r="B32" s="12">
        <v>801</v>
      </c>
      <c r="C32" s="20"/>
      <c r="D32" s="20"/>
      <c r="E32" s="20"/>
    </row>
  </sheetData>
  <mergeCells count="11">
    <mergeCell ref="A8:E8"/>
    <mergeCell ref="A9:A10"/>
    <mergeCell ref="B9:B10"/>
    <mergeCell ref="C9:E9"/>
    <mergeCell ref="A14:E14"/>
    <mergeCell ref="B6:E6"/>
    <mergeCell ref="A1:E1"/>
    <mergeCell ref="A2:E2"/>
    <mergeCell ref="A3:E3"/>
    <mergeCell ref="B4:E4"/>
    <mergeCell ref="B5:E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2025-01-09T14:44:34Z</dcterms:modified>
</cp:coreProperties>
</file>